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dc63f1aa4b34263/Desktop/"/>
    </mc:Choice>
  </mc:AlternateContent>
  <xr:revisionPtr revIDLastSave="414" documentId="8_{BDE62E9D-E397-411F-BB21-9CA681C2126E}" xr6:coauthVersionLast="47" xr6:coauthVersionMax="47" xr10:uidLastSave="{A31D1EBB-93F0-4893-A21C-F7C8596C1BC5}"/>
  <bookViews>
    <workbookView xWindow="-110" yWindow="-110" windowWidth="19420" windowHeight="10300" xr2:uid="{00000000-000D-0000-FFFF-FFFF00000000}"/>
  </bookViews>
  <sheets>
    <sheet name="Refer Sheet" sheetId="20" r:id="rId1"/>
    <sheet name="April 26" sheetId="10" r:id="rId2"/>
    <sheet name="May 26" sheetId="11" r:id="rId3"/>
    <sheet name="June 26" sheetId="12" r:id="rId4"/>
    <sheet name="July 26" sheetId="13" r:id="rId5"/>
    <sheet name="Aug 26" sheetId="14" r:id="rId6"/>
    <sheet name="Sep 26" sheetId="15" r:id="rId7"/>
    <sheet name="Oct 26" sheetId="16" r:id="rId8"/>
    <sheet name="Nov 26" sheetId="17" r:id="rId9"/>
    <sheet name="Dec 26" sheetId="18" r:id="rId10"/>
    <sheet name="Jan 27" sheetId="7" r:id="rId11"/>
    <sheet name="Feb 27" sheetId="8" r:id="rId12"/>
    <sheet name="March 27" sheetId="9" r:id="rId13"/>
    <sheet name="Cash Flow Statement" sheetId="1" r:id="rId14"/>
    <sheet name="Expense Summary Report" sheetId="19" r:id="rId15"/>
  </sheets>
  <definedNames>
    <definedName name="_xlnm._FilterDatabase" localSheetId="14" hidden="1">'Expense Summary Report'!$B$4:$D$16</definedName>
    <definedName name="_xlnm.Print_Area" localSheetId="1">'April 26'!$B$1:$N$37</definedName>
    <definedName name="_xlnm.Print_Area" localSheetId="5">'Aug 26'!$B$1:$N$37</definedName>
    <definedName name="_xlnm.Print_Area" localSheetId="13">'Cash Flow Statement'!$A$1:$N$14</definedName>
    <definedName name="_xlnm.Print_Area" localSheetId="9">'Dec 26'!$B$1:$N$37</definedName>
    <definedName name="_xlnm.Print_Area" localSheetId="11">'Feb 27'!$B$1:$N$37</definedName>
    <definedName name="_xlnm.Print_Area" localSheetId="10">'Jan 27'!$B$1:$N$37</definedName>
    <definedName name="_xlnm.Print_Area" localSheetId="4">'July 26'!$B$1:$N$37</definedName>
    <definedName name="_xlnm.Print_Area" localSheetId="3">'June 26'!$B$1:$N$37</definedName>
    <definedName name="_xlnm.Print_Area" localSheetId="12">'March 27'!$B$1:$N$37</definedName>
    <definedName name="_xlnm.Print_Area" localSheetId="2">'May 26'!$B$1:$N$37</definedName>
    <definedName name="_xlnm.Print_Area" localSheetId="8">'Nov 26'!$B$1:$N$37</definedName>
    <definedName name="_xlnm.Print_Area" localSheetId="7">'Oct 26'!$B$1:$N$37</definedName>
    <definedName name="_xlnm.Print_Area" localSheetId="6">'Sep 26'!$B$1:$N$37</definedName>
    <definedName name="_xlnm.Print_Titles" localSheetId="13">'Cash Flow Statement'!$1:$2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9" l="1"/>
  <c r="B9" i="19"/>
  <c r="B10" i="19"/>
  <c r="B11" i="19"/>
  <c r="B12" i="19"/>
  <c r="B13" i="19"/>
  <c r="B14" i="19"/>
  <c r="B15" i="19"/>
  <c r="B7" i="19"/>
  <c r="B6" i="19"/>
  <c r="B5" i="19"/>
  <c r="M5" i="9"/>
  <c r="L5" i="9"/>
  <c r="K5" i="9"/>
  <c r="J5" i="9"/>
  <c r="I5" i="9"/>
  <c r="H5" i="9"/>
  <c r="G5" i="9"/>
  <c r="F5" i="9"/>
  <c r="E5" i="9"/>
  <c r="D5" i="9"/>
  <c r="C5" i="9"/>
  <c r="M5" i="8"/>
  <c r="L5" i="8"/>
  <c r="K5" i="8"/>
  <c r="J5" i="8"/>
  <c r="I5" i="8"/>
  <c r="H5" i="8"/>
  <c r="G5" i="8"/>
  <c r="F5" i="8"/>
  <c r="E5" i="8"/>
  <c r="D5" i="8"/>
  <c r="C5" i="8"/>
  <c r="M5" i="7"/>
  <c r="L5" i="7"/>
  <c r="K5" i="7"/>
  <c r="J5" i="7"/>
  <c r="I5" i="7"/>
  <c r="H5" i="7"/>
  <c r="G5" i="7"/>
  <c r="F5" i="7"/>
  <c r="E5" i="7"/>
  <c r="D5" i="7"/>
  <c r="C5" i="7"/>
  <c r="M5" i="18"/>
  <c r="L5" i="18"/>
  <c r="K5" i="18"/>
  <c r="J5" i="18"/>
  <c r="I5" i="18"/>
  <c r="H5" i="18"/>
  <c r="G5" i="18"/>
  <c r="F5" i="18"/>
  <c r="E5" i="18"/>
  <c r="D5" i="18"/>
  <c r="C5" i="18"/>
  <c r="M5" i="17"/>
  <c r="L5" i="17"/>
  <c r="K5" i="17"/>
  <c r="J5" i="17"/>
  <c r="I5" i="17"/>
  <c r="H5" i="17"/>
  <c r="G5" i="17"/>
  <c r="F5" i="17"/>
  <c r="E5" i="17"/>
  <c r="D5" i="17"/>
  <c r="C5" i="17"/>
  <c r="M5" i="16"/>
  <c r="L5" i="16"/>
  <c r="K5" i="16"/>
  <c r="J5" i="16"/>
  <c r="I5" i="16"/>
  <c r="H5" i="16"/>
  <c r="G5" i="16"/>
  <c r="F5" i="16"/>
  <c r="E5" i="16"/>
  <c r="D5" i="16"/>
  <c r="C5" i="16"/>
  <c r="M5" i="15"/>
  <c r="L5" i="15"/>
  <c r="K5" i="15"/>
  <c r="J5" i="15"/>
  <c r="I5" i="15"/>
  <c r="H5" i="15"/>
  <c r="G5" i="15"/>
  <c r="F5" i="15"/>
  <c r="E5" i="15"/>
  <c r="D5" i="15"/>
  <c r="C5" i="15"/>
  <c r="M5" i="14"/>
  <c r="L5" i="14"/>
  <c r="K5" i="14"/>
  <c r="J5" i="14"/>
  <c r="I5" i="14"/>
  <c r="H5" i="14"/>
  <c r="G5" i="14"/>
  <c r="F5" i="14"/>
  <c r="E5" i="14"/>
  <c r="D5" i="14"/>
  <c r="C5" i="14"/>
  <c r="M5" i="13"/>
  <c r="L5" i="13"/>
  <c r="K5" i="13"/>
  <c r="J5" i="13"/>
  <c r="I5" i="13"/>
  <c r="H5" i="13"/>
  <c r="G5" i="13"/>
  <c r="F5" i="13"/>
  <c r="E5" i="13"/>
  <c r="D5" i="13"/>
  <c r="C5" i="13"/>
  <c r="M5" i="12"/>
  <c r="L5" i="12"/>
  <c r="K5" i="12"/>
  <c r="J5" i="12"/>
  <c r="I5" i="12"/>
  <c r="H5" i="12"/>
  <c r="G5" i="12"/>
  <c r="F5" i="12"/>
  <c r="E5" i="12"/>
  <c r="D5" i="12"/>
  <c r="C5" i="12"/>
  <c r="M5" i="11"/>
  <c r="L5" i="11"/>
  <c r="K5" i="11"/>
  <c r="J5" i="11"/>
  <c r="I5" i="11"/>
  <c r="H5" i="11"/>
  <c r="G5" i="11"/>
  <c r="F5" i="11"/>
  <c r="E5" i="11"/>
  <c r="D5" i="11"/>
  <c r="C5" i="11"/>
  <c r="M5" i="10"/>
  <c r="L5" i="10"/>
  <c r="K5" i="10"/>
  <c r="J5" i="10"/>
  <c r="I5" i="10"/>
  <c r="H5" i="10"/>
  <c r="G5" i="10"/>
  <c r="F5" i="10"/>
  <c r="E5" i="10"/>
  <c r="D5" i="10"/>
  <c r="C5" i="10"/>
  <c r="M37" i="9"/>
  <c r="L37" i="9"/>
  <c r="K37" i="9"/>
  <c r="J37" i="9"/>
  <c r="I37" i="9"/>
  <c r="H37" i="9"/>
  <c r="G37" i="9"/>
  <c r="F37" i="9"/>
  <c r="E37" i="9"/>
  <c r="D37" i="9"/>
  <c r="C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M37" i="8"/>
  <c r="L37" i="8"/>
  <c r="K37" i="8"/>
  <c r="J37" i="8"/>
  <c r="I37" i="8"/>
  <c r="H37" i="8"/>
  <c r="G37" i="8"/>
  <c r="F37" i="8"/>
  <c r="E37" i="8"/>
  <c r="D37" i="8"/>
  <c r="C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M37" i="7"/>
  <c r="L37" i="7"/>
  <c r="K37" i="7"/>
  <c r="J37" i="7"/>
  <c r="I37" i="7"/>
  <c r="H37" i="7"/>
  <c r="G37" i="7"/>
  <c r="F37" i="7"/>
  <c r="E37" i="7"/>
  <c r="D37" i="7"/>
  <c r="C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M37" i="18"/>
  <c r="L37" i="18"/>
  <c r="K37" i="18"/>
  <c r="J37" i="18"/>
  <c r="I37" i="18"/>
  <c r="H37" i="18"/>
  <c r="G37" i="18"/>
  <c r="F37" i="18"/>
  <c r="E37" i="18"/>
  <c r="D37" i="18"/>
  <c r="C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M37" i="17"/>
  <c r="L37" i="17"/>
  <c r="K37" i="17"/>
  <c r="J37" i="17"/>
  <c r="I37" i="17"/>
  <c r="H37" i="17"/>
  <c r="G37" i="17"/>
  <c r="F37" i="17"/>
  <c r="E37" i="17"/>
  <c r="D37" i="17"/>
  <c r="C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M37" i="16"/>
  <c r="L37" i="16"/>
  <c r="K37" i="16"/>
  <c r="J37" i="16"/>
  <c r="I37" i="16"/>
  <c r="H37" i="16"/>
  <c r="G37" i="16"/>
  <c r="F37" i="16"/>
  <c r="E37" i="16"/>
  <c r="D37" i="16"/>
  <c r="C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M37" i="15"/>
  <c r="L37" i="15"/>
  <c r="K37" i="15"/>
  <c r="J37" i="15"/>
  <c r="I37" i="15"/>
  <c r="H37" i="15"/>
  <c r="G37" i="15"/>
  <c r="F37" i="15"/>
  <c r="E37" i="15"/>
  <c r="D37" i="15"/>
  <c r="C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M37" i="14"/>
  <c r="L37" i="14"/>
  <c r="K37" i="14"/>
  <c r="J37" i="14"/>
  <c r="I37" i="14"/>
  <c r="H37" i="14"/>
  <c r="G37" i="14"/>
  <c r="F37" i="14"/>
  <c r="E37" i="14"/>
  <c r="D37" i="14"/>
  <c r="C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M37" i="13"/>
  <c r="L37" i="13"/>
  <c r="K37" i="13"/>
  <c r="J37" i="13"/>
  <c r="I37" i="13"/>
  <c r="H37" i="13"/>
  <c r="G37" i="13"/>
  <c r="F37" i="13"/>
  <c r="E37" i="13"/>
  <c r="D37" i="13"/>
  <c r="C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M37" i="12"/>
  <c r="L37" i="12"/>
  <c r="K37" i="12"/>
  <c r="J37" i="12"/>
  <c r="I37" i="12"/>
  <c r="H37" i="12"/>
  <c r="G37" i="12"/>
  <c r="F37" i="12"/>
  <c r="E37" i="12"/>
  <c r="D37" i="12"/>
  <c r="C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M37" i="11"/>
  <c r="L37" i="11"/>
  <c r="K37" i="11"/>
  <c r="J37" i="11"/>
  <c r="I37" i="11"/>
  <c r="H37" i="11"/>
  <c r="G37" i="11"/>
  <c r="F37" i="11"/>
  <c r="E37" i="11"/>
  <c r="D37" i="11"/>
  <c r="C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37" i="7" l="1"/>
  <c r="N37" i="18"/>
  <c r="N37" i="16"/>
  <c r="N37" i="14"/>
  <c r="N37" i="12"/>
  <c r="N37" i="11"/>
  <c r="N37" i="17"/>
  <c r="N37" i="13"/>
  <c r="N37" i="9"/>
  <c r="N37" i="8"/>
  <c r="N37" i="15"/>
  <c r="K9" i="1" l="1"/>
  <c r="J9" i="1" l="1"/>
  <c r="I9" i="1" l="1"/>
  <c r="H9" i="1" l="1"/>
  <c r="G9" i="1" l="1"/>
  <c r="O12" i="1" l="1"/>
  <c r="B11" i="1"/>
  <c r="O10" i="1"/>
  <c r="I11" i="1"/>
  <c r="H11" i="1"/>
  <c r="G11" i="1"/>
  <c r="O8" i="1"/>
  <c r="N7" i="1"/>
  <c r="M7" i="1"/>
  <c r="L7" i="1"/>
  <c r="K7" i="1"/>
  <c r="J7" i="1"/>
  <c r="I7" i="1"/>
  <c r="H7" i="1"/>
  <c r="G7" i="1"/>
  <c r="F7" i="1"/>
  <c r="E7" i="1"/>
  <c r="D7" i="1"/>
  <c r="C7" i="1"/>
  <c r="B7" i="1"/>
  <c r="O6" i="1"/>
  <c r="O5" i="1"/>
  <c r="O4" i="1"/>
  <c r="O3" i="1"/>
  <c r="K11" i="1"/>
  <c r="M37" i="10"/>
  <c r="L37" i="10"/>
  <c r="K37" i="10"/>
  <c r="J37" i="10"/>
  <c r="I37" i="10"/>
  <c r="H37" i="10"/>
  <c r="G37" i="10"/>
  <c r="F37" i="10"/>
  <c r="C8" i="19" s="1"/>
  <c r="E37" i="10"/>
  <c r="D37" i="10"/>
  <c r="C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B13" i="1" l="1"/>
  <c r="C6" i="19"/>
  <c r="C13" i="19"/>
  <c r="E9" i="1"/>
  <c r="E11" i="1" s="1"/>
  <c r="E13" i="1" s="1"/>
  <c r="C7" i="19"/>
  <c r="D9" i="1"/>
  <c r="D11" i="1" s="1"/>
  <c r="D13" i="1" s="1"/>
  <c r="C10" i="19"/>
  <c r="C11" i="19"/>
  <c r="C14" i="19"/>
  <c r="C5" i="19"/>
  <c r="C12" i="19"/>
  <c r="N37" i="10"/>
  <c r="C9" i="1" s="1"/>
  <c r="C11" i="1" s="1"/>
  <c r="C13" i="1" s="1"/>
  <c r="C15" i="19"/>
  <c r="C9" i="19"/>
  <c r="M9" i="1"/>
  <c r="M11" i="1" s="1"/>
  <c r="M13" i="1" s="1"/>
  <c r="H13" i="1"/>
  <c r="I13" i="1"/>
  <c r="F9" i="1"/>
  <c r="F11" i="1" s="1"/>
  <c r="F13" i="1" s="1"/>
  <c r="G13" i="1"/>
  <c r="J11" i="1"/>
  <c r="J13" i="1" s="1"/>
  <c r="O7" i="1"/>
  <c r="K13" i="1"/>
  <c r="G14" i="1" l="1"/>
  <c r="F14" i="1"/>
  <c r="K14" i="1"/>
  <c r="J14" i="1"/>
  <c r="D14" i="1"/>
  <c r="I14" i="1"/>
  <c r="E14" i="1"/>
  <c r="M14" i="1"/>
  <c r="H14" i="1"/>
  <c r="C16" i="19"/>
  <c r="N9" i="1"/>
  <c r="N11" i="1" s="1"/>
  <c r="N13" i="1" s="1"/>
  <c r="N14" i="1" s="1"/>
  <c r="L9" i="1"/>
  <c r="C14" i="1"/>
  <c r="D15" i="19" l="1"/>
  <c r="D5" i="19"/>
  <c r="D16" i="19"/>
  <c r="D8" i="19"/>
  <c r="D12" i="19"/>
  <c r="D7" i="19"/>
  <c r="D11" i="19"/>
  <c r="D13" i="19"/>
  <c r="D9" i="19"/>
  <c r="D10" i="19"/>
  <c r="D6" i="19"/>
  <c r="D14" i="19"/>
  <c r="O9" i="1"/>
  <c r="L11" i="1"/>
  <c r="L13" i="1" l="1"/>
  <c r="O11" i="1"/>
  <c r="L14" i="1" l="1"/>
  <c r="O14" i="1" s="1"/>
  <c r="O13" i="1"/>
</calcChain>
</file>

<file path=xl/sharedStrings.xml><?xml version="1.0" encoding="utf-8"?>
<sst xmlns="http://schemas.openxmlformats.org/spreadsheetml/2006/main" count="295" uniqueCount="79">
  <si>
    <t>Monthly Expenses Tracker</t>
  </si>
  <si>
    <t>Date</t>
  </si>
  <si>
    <t>Grocery</t>
  </si>
  <si>
    <t xml:space="preserve">Cloths &amp; Shopping </t>
  </si>
  <si>
    <t>Doctor's consultation/ Tests/ Medicines</t>
  </si>
  <si>
    <t>Other Miscellaneous expenses</t>
  </si>
  <si>
    <t>Total</t>
  </si>
  <si>
    <t>guest house</t>
  </si>
  <si>
    <t>Hall</t>
  </si>
  <si>
    <t>Photograph</t>
  </si>
  <si>
    <t>gits</t>
  </si>
  <si>
    <t>amazon</t>
  </si>
  <si>
    <t xml:space="preserve">Budgeted &amp; Actual Cash Flow Statement </t>
  </si>
  <si>
    <t>Particulars</t>
  </si>
  <si>
    <t>Budgeted monthly</t>
  </si>
  <si>
    <t>Salary Income (Take Home)</t>
  </si>
  <si>
    <t>Business Income</t>
  </si>
  <si>
    <t>Rental Income</t>
  </si>
  <si>
    <t>Investment Income</t>
  </si>
  <si>
    <t>Total Income</t>
  </si>
  <si>
    <t xml:space="preserve">Less: </t>
  </si>
  <si>
    <t>Household expenses</t>
  </si>
  <si>
    <t>Loan Repayments</t>
  </si>
  <si>
    <t>Total Expenses</t>
  </si>
  <si>
    <t>Savings</t>
  </si>
  <si>
    <t>Variation</t>
  </si>
  <si>
    <t>Financial Year</t>
  </si>
  <si>
    <t>%</t>
  </si>
  <si>
    <t>Learning &amp; Education</t>
  </si>
  <si>
    <t>Travel, Dining, entertainment</t>
  </si>
  <si>
    <t>Utility /Repair Expenses (Telephone,Gas,cable)</t>
  </si>
  <si>
    <t>Wife/ Family Members</t>
  </si>
  <si>
    <t>Petrol/  Transportation Expense</t>
  </si>
  <si>
    <t>Rent/Flat Maintanance/ EMI</t>
  </si>
  <si>
    <t xml:space="preserve"> </t>
  </si>
  <si>
    <t>Office Expenses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</si>
  <si>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</si>
  <si>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</si>
  <si>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</si>
  <si>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</si>
  <si>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</si>
  <si>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</si>
  <si>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</si>
  <si>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</si>
  <si>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</si>
  <si>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</si>
  <si>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</si>
  <si>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</si>
  <si>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FY 26-27</t>
  </si>
  <si>
    <t xml:space="preserve"> Fy 2026-27</t>
  </si>
  <si>
    <t>0</t>
  </si>
  <si>
    <t>Key Points Before You Begin</t>
  </si>
  <si>
    <t>May 26'</t>
  </si>
  <si>
    <t>April 26'</t>
  </si>
  <si>
    <t>June 26'</t>
  </si>
  <si>
    <t>July 26'</t>
  </si>
  <si>
    <t>Aug 26'</t>
  </si>
  <si>
    <t>Sep 26'</t>
  </si>
  <si>
    <t>Oct 26'</t>
  </si>
  <si>
    <t>Nov 26'</t>
  </si>
  <si>
    <t>Dec 26'</t>
  </si>
  <si>
    <t>Jan 27'</t>
  </si>
  <si>
    <t>Feb 27'</t>
  </si>
  <si>
    <t>March 27'</t>
  </si>
  <si>
    <t>Cash Flow Statement'</t>
  </si>
  <si>
    <t>Expense Summary Report'</t>
  </si>
  <si>
    <t>Refer Sheet'</t>
  </si>
  <si>
    <t>U Just need to put all source of Monthly Cash flow (Like Salary, Business income, rent, return from investment, profession) (Monthly expenses will auto update from the monthly expenses tracker)</t>
  </si>
  <si>
    <t>Auto update of all expenses category wise. You don't need to do any changes here</t>
  </si>
  <si>
    <t>Current Sheet</t>
  </si>
  <si>
    <t>Put your monthly expense category wise for particular month</t>
  </si>
  <si>
    <t>Click to go back to Refer Sheet'</t>
  </si>
  <si>
    <t>Category</t>
  </si>
  <si>
    <t>Family Members</t>
  </si>
  <si>
    <t>Shopping- Cloths, electronic, etc</t>
  </si>
  <si>
    <t>You can access the Monthly expense sheet directly using the link below</t>
  </si>
  <si>
    <t>Update the expense category here — changes will automatically reflect across all sheets.</t>
  </si>
  <si>
    <t>All monthly sheets (April 2026 to March 2027) are pre-designed. Simply input your expenses by date and category—everything else is automated.</t>
  </si>
  <si>
    <t>Expense Summary Report FY 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</si>
</sst>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\-0\ "/>
    <numFmt numFmtId="165" formatCode="#,##0_ ;\-#,##0\ "/>
    <numFmt numFmtId="166" formatCode="0.0%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6"/>
      <color rgb="FFFF6600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Calibri"/>
      <family val="2"/>
      <scheme val="minor"/>
    </font>
    <font>
      <sz val="20"/>
      <color theme="3" tint="-0.24994659260841701"/>
      <name val="Verdana"/>
      <family val="2"/>
    </font>
    <font>
      <b/>
      <sz val="10"/>
      <color theme="1"/>
      <name val="Verdana"/>
      <family val="2"/>
    </font>
    <font>
      <sz val="15"/>
      <color rgb="FFFF6600"/>
      <name val="Verdana"/>
      <family val="2"/>
    </font>
    <font>
      <sz val="15"/>
      <color theme="3" tint="-0.24994659260841701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rgb="FFFF0000"/>
      <name val="Verdana"/>
      <family val="2"/>
    </font>
    <font>
      <b/>
      <sz val="16"/>
      <color rgb="FFFF000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D0D0D"/>
      <name val="Segoe UI"/>
      <family val="2"/>
    </font>
    <font>
      <b/>
      <sz val="8"/>
      <color rgb="FF0A0A0A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theme="3" tint="-0.2499465926084170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indexed="64"/>
      </left>
      <right style="medium">
        <color indexed="64"/>
      </right>
      <top/>
      <bottom style="hair">
        <color theme="3" tint="-0.24994659260841701"/>
      </bottom>
      <diagonal/>
    </border>
    <border>
      <left/>
      <right style="hair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3" tint="-0.24994659260841701"/>
      </left>
      <right style="hair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vertical="center" shrinkToFit="1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165" fontId="2" fillId="0" borderId="11" xfId="0" applyNumberFormat="1" applyFont="1" applyBorder="1" applyAlignment="1">
      <alignment horizontal="center"/>
    </xf>
    <xf numFmtId="14" fontId="2" fillId="0" borderId="0" xfId="0" applyNumberFormat="1" applyFont="1"/>
    <xf numFmtId="16" fontId="2" fillId="0" borderId="0" xfId="0" applyNumberFormat="1" applyFont="1"/>
    <xf numFmtId="0" fontId="4" fillId="0" borderId="0" xfId="0" applyFont="1" applyAlignment="1">
      <alignment vertical="center" shrinkToFit="1"/>
    </xf>
    <xf numFmtId="3" fontId="2" fillId="0" borderId="23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" fontId="15" fillId="2" borderId="31" xfId="0" applyNumberFormat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165" fontId="16" fillId="2" borderId="33" xfId="0" applyNumberFormat="1" applyFont="1" applyFill="1" applyBorder="1" applyAlignment="1">
      <alignment horizontal="center" vertical="center" wrapText="1"/>
    </xf>
    <xf numFmtId="16" fontId="18" fillId="2" borderId="14" xfId="0" applyNumberFormat="1" applyFont="1" applyFill="1" applyBorder="1" applyAlignment="1">
      <alignment horizontal="left" wrapText="1"/>
    </xf>
    <xf numFmtId="0" fontId="18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165" fontId="18" fillId="2" borderId="19" xfId="0" applyNumberFormat="1" applyFont="1" applyFill="1" applyBorder="1" applyAlignment="1">
      <alignment horizontal="left" wrapText="1"/>
    </xf>
    <xf numFmtId="0" fontId="18" fillId="2" borderId="20" xfId="0" applyFont="1" applyFill="1" applyBorder="1" applyAlignment="1">
      <alignment horizontal="center"/>
    </xf>
    <xf numFmtId="166" fontId="17" fillId="2" borderId="21" xfId="3" applyNumberFormat="1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 vertical="center" shrinkToFit="1"/>
    </xf>
    <xf numFmtId="17" fontId="15" fillId="3" borderId="25" xfId="0" applyNumberFormat="1" applyFont="1" applyFill="1" applyBorder="1" applyAlignment="1">
      <alignment horizontal="center" vertical="center" shrinkToFit="1"/>
    </xf>
    <xf numFmtId="17" fontId="15" fillId="3" borderId="26" xfId="0" applyNumberFormat="1" applyFont="1" applyFill="1" applyBorder="1" applyAlignment="1">
      <alignment horizontal="center" vertical="center" shrinkToFit="1"/>
    </xf>
    <xf numFmtId="17" fontId="15" fillId="3" borderId="27" xfId="0" applyNumberFormat="1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" fontId="15" fillId="2" borderId="34" xfId="0" applyNumberFormat="1" applyFont="1" applyFill="1" applyBorder="1" applyAlignment="1">
      <alignment horizontal="center"/>
    </xf>
    <xf numFmtId="165" fontId="15" fillId="2" borderId="35" xfId="0" applyNumberFormat="1" applyFont="1" applyFill="1" applyBorder="1" applyAlignment="1">
      <alignment horizontal="center"/>
    </xf>
    <xf numFmtId="165" fontId="15" fillId="2" borderId="36" xfId="0" applyNumberFormat="1" applyFont="1" applyFill="1" applyBorder="1" applyAlignment="1">
      <alignment horizontal="center"/>
    </xf>
    <xf numFmtId="0" fontId="16" fillId="0" borderId="0" xfId="0" applyFont="1"/>
    <xf numFmtId="0" fontId="18" fillId="4" borderId="17" xfId="0" applyFont="1" applyFill="1" applyBorder="1" applyAlignment="1">
      <alignment horizontal="left" wrapText="1"/>
    </xf>
    <xf numFmtId="0" fontId="19" fillId="5" borderId="13" xfId="0" applyFont="1" applyFill="1" applyBorder="1" applyAlignment="1">
      <alignment horizontal="center"/>
    </xf>
    <xf numFmtId="166" fontId="20" fillId="5" borderId="18" xfId="3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6" fontId="15" fillId="2" borderId="37" xfId="0" applyNumberFormat="1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16" fontId="15" fillId="2" borderId="31" xfId="0" applyNumberFormat="1" applyFont="1" applyFill="1" applyBorder="1" applyAlignment="1" applyProtection="1">
      <alignment horizontal="center" vertical="center" wrapText="1"/>
    </xf>
    <xf numFmtId="0" fontId="15" fillId="2" borderId="32" xfId="0" applyNumberFormat="1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165" fontId="16" fillId="2" borderId="3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1" fillId="0" borderId="2" xfId="0" applyFont="1" applyBorder="1"/>
    <xf numFmtId="0" fontId="21" fillId="0" borderId="2" xfId="0" applyFont="1" applyBorder="1"/>
    <xf numFmtId="0" fontId="21" fillId="0" borderId="3" xfId="0" applyFont="1" applyBorder="1"/>
    <xf numFmtId="0" fontId="22" fillId="6" borderId="22" xfId="0" applyFont="1" applyFill="1" applyBorder="1" applyAlignment="1">
      <alignment vertical="center" wrapText="1"/>
    </xf>
    <xf numFmtId="0" fontId="23" fillId="0" borderId="0" xfId="0" applyFont="1"/>
    <xf numFmtId="0" fontId="14" fillId="0" borderId="4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5" fillId="0" borderId="0" xfId="4" quotePrefix="1" applyFont="1" applyAlignment="1">
      <alignment wrapText="1"/>
    </xf>
    <xf numFmtId="0" fontId="25" fillId="0" borderId="0" xfId="4" quotePrefix="1" applyFont="1" applyAlignment="1"/>
    <xf numFmtId="0" fontId="25" fillId="0" borderId="0" xfId="4" quotePrefix="1" applyFont="1" applyAlignment="1">
      <alignment vertical="center" wrapText="1"/>
    </xf>
    <xf numFmtId="0" fontId="25" fillId="0" borderId="45" xfId="4" quotePrefix="1" applyFont="1" applyBorder="1" applyAlignment="1">
      <alignment horizontal="center"/>
    </xf>
    <xf numFmtId="0" fontId="25" fillId="0" borderId="2" xfId="4" quotePrefix="1" applyFont="1" applyBorder="1" applyAlignment="1">
      <alignment horizontal="center"/>
    </xf>
    <xf numFmtId="0" fontId="25" fillId="0" borderId="3" xfId="4" quotePrefix="1" applyFont="1" applyBorder="1" applyAlignment="1">
      <alignment horizontal="center"/>
    </xf>
    <xf numFmtId="0" fontId="25" fillId="0" borderId="22" xfId="4" quotePrefix="1" applyFont="1" applyBorder="1" applyAlignment="1">
      <alignment horizontal="center" vertical="center"/>
    </xf>
    <xf numFmtId="0" fontId="26" fillId="6" borderId="22" xfId="0" applyFont="1" applyFill="1" applyBorder="1" applyAlignment="1">
      <alignment wrapText="1"/>
    </xf>
    <xf numFmtId="0" fontId="26" fillId="6" borderId="28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30" xfId="0" applyFont="1" applyFill="1" applyBorder="1" applyAlignment="1">
      <alignment horizontal="center"/>
    </xf>
    <xf numFmtId="0" fontId="26" fillId="0" borderId="0" xfId="0" applyFont="1"/>
    <xf numFmtId="0" fontId="21" fillId="7" borderId="28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43" xfId="0" applyFont="1" applyFill="1" applyBorder="1" applyAlignment="1">
      <alignment horizontal="center" wrapText="1"/>
    </xf>
    <xf numFmtId="0" fontId="21" fillId="7" borderId="44" xfId="0" applyFont="1" applyFill="1" applyBorder="1" applyAlignment="1">
      <alignment horizontal="center" wrapText="1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213">
    <dxf>
      <font>
        <color rgb="FF9C0006"/>
      </font>
    </dxf>
    <dxf>
      <font>
        <color rgb="FF9C0006"/>
      </font>
    </dxf>
    <dxf>
      <font>
        <b val="0"/>
        <i val="0"/>
        <strike val="0"/>
        <u val="none"/>
        <sz val="10"/>
        <color theme="1"/>
        <name val="Verdana"/>
        <scheme val="none"/>
      </font>
      <numFmt numFmtId="0" formatCode="General"/>
      <alignment horizontal="center" vertical="center" wrapText="1"/>
      <border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Verdana"/>
        <scheme val="none"/>
      </font>
      <alignment horizontal="center" vertical="center" wrapText="1"/>
    </dxf>
    <dxf>
      <font>
        <strike val="0"/>
        <u val="none"/>
        <name val="Verdana"/>
        <scheme val="none"/>
      </font>
      <alignment horizontal="center" vertical="center" wrapText="1"/>
    </dxf>
    <dxf>
      <font>
        <strike val="0"/>
        <u val="none"/>
        <name val="Verdana"/>
        <scheme val="none"/>
      </font>
      <alignment horizontal="center" vertical="center" wrapText="1"/>
    </dxf>
    <dxf>
      <font>
        <strike val="0"/>
        <u val="none"/>
        <name val="Verdana"/>
        <scheme val="none"/>
      </font>
      <alignment horizontal="center" vertical="center" wrapText="1"/>
      <border>
        <left style="medium">
          <color auto="1"/>
        </left>
        <right style="medium">
          <color auto="1"/>
        </right>
      </border>
    </dxf>
    <dxf>
      <font>
        <b val="0"/>
        <i val="0"/>
        <strike val="0"/>
        <u val="none"/>
        <sz val="10"/>
        <color theme="1"/>
        <name val="Verdana"/>
        <scheme val="none"/>
      </font>
      <alignment vertical="center" wrapText="1"/>
      <border diagonalUp="0" diagonalDown="0">
        <left style="medium">
          <color indexed="64"/>
        </left>
        <right style="medium">
          <color indexed="64"/>
        </right>
        <vertical/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bgColor rgb="FF002060"/>
        </patternFill>
      </fill>
    </dxf>
    <dxf>
      <font>
        <b/>
        <family val="2"/>
      </font>
    </dxf>
    <dxf>
      <font>
        <b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0"/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5" formatCode="#,##0_ ;\-#,##0\ "/>
      <alignment horizontal="center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u val="none"/>
        <sz val="10"/>
        <color theme="1"/>
        <name val="Verdana"/>
        <scheme val="none"/>
      </font>
      <numFmt numFmtId="164" formatCode="0_ ;\-0\ "/>
      <alignment horizontal="center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FY 2026-27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'Expense Summary Report'!$C$4</c:f>
              <c:strCache>
                <c:ptCount val="1"/>
                <c:pt idx="0">
                  <c:v> Fy 2026-27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'Expense Summary Report'!$B$5:$B$15</c:f>
              <c:strCache>
                <c:ptCount val="11"/>
                <c:pt idx="0">
                  <c:v>Grocery</c:v>
                </c:pt>
                <c:pt idx="1">
                  <c:v>Family Members</c:v>
                </c:pt>
                <c:pt idx="2">
                  <c:v>Petrol/  Transportation Expense</c:v>
                </c:pt>
                <c:pt idx="3">
                  <c:v>Rent/Flat Maintanance/ EMI</c:v>
                </c:pt>
                <c:pt idx="4">
                  <c:v>Shopping- Cloths, electronic, etc</c:v>
                </c:pt>
                <c:pt idx="5">
                  <c:v>Utility /Repair Expenses (Telephone,Gas,cable)</c:v>
                </c:pt>
                <c:pt idx="6">
                  <c:v>Learning &amp; Education</c:v>
                </c:pt>
                <c:pt idx="7">
                  <c:v>Doctor's consultation/ Tests/ Medicines</c:v>
                </c:pt>
                <c:pt idx="8">
                  <c:v>Office Expenses</c:v>
                </c:pt>
                <c:pt idx="9">
                  <c:v>Travel, Dining, entertainment</c:v>
                </c:pt>
                <c:pt idx="10">
                  <c:v>Other Miscellaneous expenses</c:v>
                </c:pt>
              </c:strCache>
            </c:strRef>
          </c:cat>
          <c:val>
            <c:numRef>
              <c:f>'Expense Summary Report'!$C$5:$C$15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AC6-8649-D84E2DC4F42C}"/>
            </c:ext>
          </c:extLst>
        </c:ser>
        <c:ser>
          <c:idx val="1"/>
          <c:order val="1"/>
          <c:tx>
            <c:strRef>
              <c:f>'Expense Summary Report'!$D$4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3281325802232274E-2"/>
                  <c:y val="4.17536534446764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A2-4AC6-8649-D84E2DC4F42C}"/>
                </c:ext>
              </c:extLst>
            </c:dLbl>
            <c:dLbl>
              <c:idx val="1"/>
              <c:layout>
                <c:manualLayout>
                  <c:x val="3.7441491527511306E-2"/>
                  <c:y val="-1.530949607310963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A2-4AC6-8649-D84E2DC4F42C}"/>
                </c:ext>
              </c:extLst>
            </c:dLbl>
            <c:dLbl>
              <c:idx val="2"/>
              <c:layout>
                <c:manualLayout>
                  <c:x val="2.91211600769530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A2-4AC6-8649-D84E2DC4F42C}"/>
                </c:ext>
              </c:extLst>
            </c:dLbl>
            <c:dLbl>
              <c:idx val="3"/>
              <c:layout>
                <c:manualLayout>
                  <c:x val="2.704107721431372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2-4AC6-8649-D84E2DC4F42C}"/>
                </c:ext>
              </c:extLst>
            </c:dLbl>
            <c:dLbl>
              <c:idx val="4"/>
              <c:layout>
                <c:manualLayout>
                  <c:x val="2.912116007695316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A2-4AC6-8649-D84E2DC4F42C}"/>
                </c:ext>
              </c:extLst>
            </c:dLbl>
            <c:dLbl>
              <c:idx val="5"/>
              <c:layout>
                <c:manualLayout>
                  <c:x val="2.7041077214313723E-2"/>
                  <c:y val="4.17536534446764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2-4AC6-8649-D84E2DC4F42C}"/>
                </c:ext>
              </c:extLst>
            </c:dLbl>
            <c:dLbl>
              <c:idx val="6"/>
              <c:layout>
                <c:manualLayout>
                  <c:x val="2.496099435167420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2-4AC6-8649-D84E2DC4F42C}"/>
                </c:ext>
              </c:extLst>
            </c:dLbl>
            <c:dLbl>
              <c:idx val="7"/>
              <c:layout>
                <c:manualLayout>
                  <c:x val="2.496099435167420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2-4AC6-8649-D84E2DC4F42C}"/>
                </c:ext>
              </c:extLst>
            </c:dLbl>
            <c:dLbl>
              <c:idx val="8"/>
              <c:layout>
                <c:manualLayout>
                  <c:x val="2.9121160076953163E-2"/>
                  <c:y val="-4.17536534446767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A2-4AC6-8649-D84E2DC4F42C}"/>
                </c:ext>
              </c:extLst>
            </c:dLbl>
            <c:dLbl>
              <c:idx val="9"/>
              <c:layout>
                <c:manualLayout>
                  <c:x val="3.1201242939592755E-2"/>
                  <c:y val="-4.17536534446767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2-4AC6-8649-D84E2DC4F42C}"/>
                </c:ext>
              </c:extLst>
            </c:dLbl>
            <c:dLbl>
              <c:idx val="10"/>
              <c:layout>
                <c:manualLayout>
                  <c:x val="3.1201242939592755E-2"/>
                  <c:y val="-4.17536534446764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2-4AC6-8649-D84E2DC4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'Expense Summary Report'!$B$5:$B$15</c:f>
              <c:strCache>
                <c:ptCount val="11"/>
                <c:pt idx="0">
                  <c:v>Grocery</c:v>
                </c:pt>
                <c:pt idx="1">
                  <c:v>Family Members</c:v>
                </c:pt>
                <c:pt idx="2">
                  <c:v>Petrol/  Transportation Expense</c:v>
                </c:pt>
                <c:pt idx="3">
                  <c:v>Rent/Flat Maintanance/ EMI</c:v>
                </c:pt>
                <c:pt idx="4">
                  <c:v>Shopping- Cloths, electronic, etc</c:v>
                </c:pt>
                <c:pt idx="5">
                  <c:v>Utility /Repair Expenses (Telephone,Gas,cable)</c:v>
                </c:pt>
                <c:pt idx="6">
                  <c:v>Learning &amp; Education</c:v>
                </c:pt>
                <c:pt idx="7">
                  <c:v>Doctor's consultation/ Tests/ Medicines</c:v>
                </c:pt>
                <c:pt idx="8">
                  <c:v>Office Expenses</c:v>
                </c:pt>
                <c:pt idx="9">
                  <c:v>Travel, Dining, entertainment</c:v>
                </c:pt>
                <c:pt idx="10">
                  <c:v>Other Miscellaneous expenses</c:v>
                </c:pt>
              </c:strCache>
            </c:strRef>
          </c:cat>
          <c:val>
            <c:numRef>
              <c:f>'Expense Summary Report'!$D$5:$D$15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2-4AC6-8649-D84E2DC4F4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085392"/>
        <c:axId val="1039953120"/>
      </c:barChart>
      <c:catAx>
        <c:axId val="1042085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3120"/>
        <c:crosses val="autoZero"/>
        <c:auto val="1"/>
        <c:lblAlgn val="ctr"/>
        <c:lblOffset val="100"/>
        <c:noMultiLvlLbl val="0"/>
      </c:catAx>
      <c:valAx>
        <c:axId val="103995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8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noFill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577850</xdr:colOff>
      <xdr:row>0</xdr:row>
      <xdr:rowOff>114300</xdr:rowOff>
    </xdr:from>
    <xdr:to>
      <xdr:col>9</xdr:col>
      <xdr:colOff>69949</xdr:colOff>
      <xdr:row>4</xdr:row>
      <xdr:rowOff>120696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DEC3CE-F95B-46AC-8FD3-26149A1B4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50" y="114300"/>
          <a:ext cx="1930499" cy="889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2</xdr:row>
      <xdr:rowOff>139700</xdr:rowOff>
    </xdr:from>
    <xdr:to>
      <xdr:col>14</xdr:col>
      <xdr:colOff>266700</xdr:colOff>
      <xdr:row>16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4A21E9-D399-9591-F022-7A8411D71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63500</xdr:colOff>
      <xdr:row>17</xdr:row>
      <xdr:rowOff>158750</xdr:rowOff>
    </xdr:from>
    <xdr:to>
      <xdr:col>14</xdr:col>
      <xdr:colOff>165199</xdr:colOff>
      <xdr:row>22</xdr:row>
      <xdr:rowOff>127046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DB2E5-85DD-C0DB-E780-51EA7B528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3911600"/>
          <a:ext cx="1930499" cy="8890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A67E92-6604-4701-B794-A07A9B54043A}" name="Table2" displayName="Table2" ref="C11:C23" totalsRowShown="0" dataDxfId="20">
  <autoFilter ref="C11:C23" xr:uid="{37A67E92-6604-4701-B794-A07A9B54043A}"/>
  <tableColumns count="1">
    <tableColumn id="1" xr3:uid="{865F3E2A-510B-4B1E-8AEA-E9DE23B7B5A0}" name="Category" dataDxfId="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1BA66E-03F9-4AF3-A5BE-3F79BAA22861}" name="Table1456781122" displayName="Table1456781122" ref="B4:N37" totalsRowShown="0" headerRowDxfId="89" headerRowBorderDxfId="88" tableBorderDxfId="87">
  <tableColumns count="13">
    <tableColumn id="1" xr3:uid="{5B4D7E17-DB17-49BF-A2A9-866C9D03CC8F}" name="Date" dataDxfId="86"/>
    <tableColumn id="7" xr3:uid="{8C402EBE-FC37-4EDC-B048-5AD33C583DCB}" name="Grocery" dataDxfId="85"/>
    <tableColumn id="13" xr3:uid="{9C3026B3-6645-4E2D-9B7F-10E21EE5708D}" name="Wife/ Family Members" dataDxfId="84"/>
    <tableColumn id="3" xr3:uid="{670E5FC7-D1D4-4866-B0F3-19DA2FEBA1B8}" name="Petrol/  Transportation Expense" dataDxfId="83"/>
    <tableColumn id="4" xr3:uid="{C5EEB6F8-72F2-4437-B5AD-6F24CEC08079}" name="Rent/Flat Maintanance/ EMI" dataDxfId="82"/>
    <tableColumn id="8" xr3:uid="{3D939B21-D0DF-4CEC-B775-2FF91DA7EE4B}" name="Cloths &amp; Shopping " dataDxfId="81"/>
    <tableColumn id="10" xr3:uid="{D88CC28C-F54A-4C5C-AC38-1B7E15322584}" name="Utility /Repair Expenses (Telephone,Gas,cable)" dataDxfId="80"/>
    <tableColumn id="17" xr3:uid="{347E5624-FD1C-4DB7-8B47-08677463BAAD}" name="Learning &amp; Education" dataDxfId="79"/>
    <tableColumn id="11" xr3:uid="{69975079-68DE-4BF2-B3EF-DC424591D1FF}" name="Doctor's consultation/ Tests/ Medicines" dataDxfId="78"/>
    <tableColumn id="24" xr3:uid="{AF2016CD-52BE-4971-AC00-64CE5C8D3079}" name="Office Expenses" dataDxfId="77"/>
    <tableColumn id="20" xr3:uid="{CE1C3611-EE83-4221-817F-CD26D3D4DA28}" name="Travel, Dining, entertainment" dataDxfId="76"/>
    <tableColumn id="23" xr3:uid="{D25E7CC3-ECD5-4878-A51A-AF8AC26076EF}" name="Other Miscellaneous expenses" dataDxfId="75"/>
    <tableColumn id="18" xr3:uid="{3F2955F6-123F-41F0-9EA1-1C45FCFC7C2C}" name="Total" dataDxfId="74">
      <calculatedColumnFormula>SUM(Table1456781122[[#This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1BB4D58-3352-4027-B9B6-CADAE9A1A794}" name="Table1456781123" displayName="Table1456781123" ref="B4:N37" totalsRowShown="0" headerRowDxfId="73" headerRowBorderDxfId="72" tableBorderDxfId="71">
  <tableColumns count="13">
    <tableColumn id="1" xr3:uid="{F7A9738B-ABA1-41BE-86DA-E67AE29F4780}" name="Date" dataDxfId="70"/>
    <tableColumn id="7" xr3:uid="{DD628253-F4C1-4C64-BEC1-E1CE1226F7FA}" name="Grocery" dataDxfId="69"/>
    <tableColumn id="13" xr3:uid="{79F98290-C11D-4C96-A5E7-56AF561F8FB0}" name="Wife/ Family Members" dataDxfId="68"/>
    <tableColumn id="3" xr3:uid="{315AC636-C334-457D-B44B-73AC54A941A9}" name="Petrol/  Transportation Expense" dataDxfId="67"/>
    <tableColumn id="4" xr3:uid="{3EF950A2-C331-475D-9FD6-B8C66C8E4FF7}" name="Rent/Flat Maintanance/ EMI" dataDxfId="66"/>
    <tableColumn id="8" xr3:uid="{6709A0F4-2BAE-4C03-9C39-F7C5E49E16F4}" name="Cloths &amp; Shopping " dataDxfId="65"/>
    <tableColumn id="10" xr3:uid="{37BB7EFD-AA5F-4DA8-864A-FA8D7C9E335B}" name="Utility /Repair Expenses (Telephone,Gas,cable)" dataDxfId="64"/>
    <tableColumn id="17" xr3:uid="{49344862-3BBA-40AC-BA98-85C0B82B6F27}" name="Learning &amp; Education" dataDxfId="63"/>
    <tableColumn id="11" xr3:uid="{6647DA2F-0A5A-4BDE-8464-D37CC235ACF9}" name="Doctor's consultation/ Tests/ Medicines" dataDxfId="62"/>
    <tableColumn id="24" xr3:uid="{E54D08E8-7A4A-4BA5-A2BC-C91913BCC8E6}" name="Office Expenses" dataDxfId="61"/>
    <tableColumn id="20" xr3:uid="{F37C04A5-D86D-43E4-8322-B1A45EE6CF6C}" name="Travel, Dining, entertainment" dataDxfId="60"/>
    <tableColumn id="23" xr3:uid="{0F12F082-DA46-40CE-B57A-EA7FA028F86D}" name="Other Miscellaneous expenses" dataDxfId="59"/>
    <tableColumn id="18" xr3:uid="{79C06D75-7B5B-4E64-B7A7-BCDD70A86C2C}" name="Total" dataDxfId="58">
      <calculatedColumnFormula>SUM(Table1456781123[[#This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D8B4308-27B2-492B-8AA2-9A13F69C82E9}" name="Table1456781124" displayName="Table1456781124" ref="B4:N37" totalsRowShown="0" headerRowDxfId="57" headerRowBorderDxfId="56" tableBorderDxfId="55">
  <tableColumns count="13">
    <tableColumn id="1" xr3:uid="{9FB7E1E6-E20E-41F9-8A28-C109E0D974D5}" name="Date" dataDxfId="54"/>
    <tableColumn id="7" xr3:uid="{E44BE5B9-740E-4333-BB9B-1AAA940D3F88}" name="Grocery" dataDxfId="53"/>
    <tableColumn id="13" xr3:uid="{07C7A129-8016-4F64-844B-190AEA63130B}" name="Wife/ Family Members" dataDxfId="52"/>
    <tableColumn id="3" xr3:uid="{13E1C5A4-090B-4E29-A439-DDCA8B1CC4AC}" name="Petrol/  Transportation Expense" dataDxfId="51"/>
    <tableColumn id="4" xr3:uid="{7A75B700-876C-4020-9EC2-452532876A71}" name="Rent/Flat Maintanance/ EMI" dataDxfId="50"/>
    <tableColumn id="8" xr3:uid="{84E04A23-4A89-4CCD-8616-8F81951074BC}" name="Cloths &amp; Shopping " dataDxfId="49"/>
    <tableColumn id="10" xr3:uid="{8CAD0B57-2F0B-41F1-9EB4-721E05AB0FFA}" name="Utility /Repair Expenses (Telephone,Gas,cable)" dataDxfId="48"/>
    <tableColumn id="17" xr3:uid="{9B7F58F6-95D1-48E9-AED2-E588E222137C}" name="Learning &amp; Education" dataDxfId="47"/>
    <tableColumn id="11" xr3:uid="{2E120338-5881-4CDC-9ADD-5AD4897D0298}" name="Doctor's consultation/ Tests/ Medicines" dataDxfId="46"/>
    <tableColumn id="24" xr3:uid="{3AD6D1E8-D788-4AFA-99D8-892DCDA4DE7B}" name="Office Expenses" dataDxfId="45"/>
    <tableColumn id="20" xr3:uid="{C5C2AF17-EF8D-43A4-A619-63474116F1E1}" name="Travel, Dining, entertainment" dataDxfId="44"/>
    <tableColumn id="23" xr3:uid="{B32E3DD3-8161-4259-BE75-C78DBA05F989}" name="Other Miscellaneous expenses" dataDxfId="43"/>
    <tableColumn id="18" xr3:uid="{20F19FA5-302B-46D3-99EE-FC95757B94AA}" name="Total" dataDxfId="42">
      <calculatedColumnFormula>SUM(Table1456781124[[#This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5F96001-EBDE-4424-8F04-555C64470181}" name="Table1456781125" displayName="Table1456781125" ref="B4:N37" totalsRowShown="0" headerRowDxfId="41" headerRowBorderDxfId="40" tableBorderDxfId="39">
  <tableColumns count="13">
    <tableColumn id="1" xr3:uid="{DC4450AF-C373-426A-9120-E26526A78AC8}" name="Date" dataDxfId="38"/>
    <tableColumn id="7" xr3:uid="{AE6AC274-0D2F-4F44-B38F-88A8B8F86A36}" name="Grocery" dataDxfId="37"/>
    <tableColumn id="13" xr3:uid="{3CF5591D-9816-49B1-B6BE-5BB11E0C6888}" name="Wife/ Family Members" dataDxfId="36"/>
    <tableColumn id="3" xr3:uid="{93568630-CCC0-49F1-ABDE-D8ABA70DFF33}" name="Petrol/  Transportation Expense" dataDxfId="35"/>
    <tableColumn id="4" xr3:uid="{3590D125-FE50-42EB-9012-65C99398551F}" name="Rent/Flat Maintanance/ EMI" dataDxfId="34"/>
    <tableColumn id="8" xr3:uid="{F7E933CE-B30A-4484-8AEB-3F690338E016}" name="Cloths &amp; Shopping " dataDxfId="33"/>
    <tableColumn id="10" xr3:uid="{17D0B0B5-3F59-4FA7-A59E-227CE58A34C6}" name="Utility /Repair Expenses (Telephone,Gas,cable)" dataDxfId="32"/>
    <tableColumn id="17" xr3:uid="{4BCC2869-552A-4281-90DC-E702B2C9C2BC}" name="Learning &amp; Education" dataDxfId="31"/>
    <tableColumn id="11" xr3:uid="{80094B96-E1CE-414C-93B5-C0B634359923}" name="Doctor's consultation/ Tests/ Medicines" dataDxfId="30"/>
    <tableColumn id="24" xr3:uid="{1237AF93-1BC2-4CF3-BDCA-EF95C0F1EDB6}" name="Office Expenses" dataDxfId="29"/>
    <tableColumn id="20" xr3:uid="{D09B9F9C-0987-4B0E-8354-3D13F0E79A64}" name="Travel, Dining, entertainment" dataDxfId="28"/>
    <tableColumn id="23" xr3:uid="{BB290DE7-B08F-4951-887F-B06C11E1F301}" name="Other Miscellaneous expenses" dataDxfId="27"/>
    <tableColumn id="18" xr3:uid="{D9547DEB-1586-480C-A5A9-AC25036E8D14}" name="Total" dataDxfId="26">
      <calculatedColumnFormula>SUM(Table1456781125[[#This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e3" displayName="Table3" ref="A2:O14" totalsRowShown="0" headerRowDxfId="18" headerRowBorderDxfId="17">
  <tableColumns count="15">
    <tableColumn id="1" xr3:uid="{00000000-0010-0000-0C00-000001000000}" name="Particulars" dataDxfId="16"/>
    <tableColumn id="17" xr3:uid="{00000000-0010-0000-0C00-000011000000}" name="Budgeted monthly" dataDxfId="15"/>
    <tableColumn id="15" xr3:uid="{00000000-0010-0000-0C00-00000F000000}" name="Apr-26" dataDxfId="14">
      <calculatedColumnFormula>+C2-$B$13</calculatedColumnFormula>
    </tableColumn>
    <tableColumn id="14" xr3:uid="{00000000-0010-0000-0C00-00000E000000}" name="May-26" dataDxfId="13">
      <calculatedColumnFormula>+D2-$B$13</calculatedColumnFormula>
    </tableColumn>
    <tableColumn id="3" xr3:uid="{00000000-0010-0000-0C00-000003000000}" name="Jun-26" dataDxfId="12">
      <calculatedColumnFormula>+E2-$B$13</calculatedColumnFormula>
    </tableColumn>
    <tableColumn id="4" xr3:uid="{00000000-0010-0000-0C00-000004000000}" name="Jul-26" dataDxfId="11">
      <calculatedColumnFormula>+F2-$B$13</calculatedColumnFormula>
    </tableColumn>
    <tableColumn id="5" xr3:uid="{00000000-0010-0000-0C00-000005000000}" name="Aug-26" dataDxfId="10">
      <calculatedColumnFormula>+G2-$B$13</calculatedColumnFormula>
    </tableColumn>
    <tableColumn id="6" xr3:uid="{00000000-0010-0000-0C00-000006000000}" name="Sep-26" dataDxfId="9">
      <calculatedColumnFormula>+H2-$B$13</calculatedColumnFormula>
    </tableColumn>
    <tableColumn id="7" xr3:uid="{00000000-0010-0000-0C00-000007000000}" name="Oct-26" dataDxfId="8">
      <calculatedColumnFormula>+I2-$B$13</calculatedColumnFormula>
    </tableColumn>
    <tableColumn id="8" xr3:uid="{00000000-0010-0000-0C00-000008000000}" name="Nov-26" dataDxfId="7">
      <calculatedColumnFormula>+J2-$B$13</calculatedColumnFormula>
    </tableColumn>
    <tableColumn id="9" xr3:uid="{00000000-0010-0000-0C00-000009000000}" name="Dec-26" dataDxfId="6">
      <calculatedColumnFormula>+K2-$B$13</calculatedColumnFormula>
    </tableColumn>
    <tableColumn id="10" xr3:uid="{00000000-0010-0000-0C00-00000A000000}" name="Jan-27" dataDxfId="5">
      <calculatedColumnFormula>+L2-$B$13</calculatedColumnFormula>
    </tableColumn>
    <tableColumn id="11" xr3:uid="{00000000-0010-0000-0C00-00000B000000}" name="Feb-27" dataDxfId="4">
      <calculatedColumnFormula>+M2-$B$13</calculatedColumnFormula>
    </tableColumn>
    <tableColumn id="12" xr3:uid="{00000000-0010-0000-0C00-00000C000000}" name="Mar-27" dataDxfId="3">
      <calculatedColumnFormula>+N2-$B$13</calculatedColumnFormula>
    </tableColumn>
    <tableColumn id="2" xr3:uid="{00000000-0010-0000-0C00-000002000000}" name="FY 26-27" dataDxfId="2">
      <calculatedColumnFormula>SUM(Table3[[#This Row],[Apr-26]:[Mar-27]])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4567811" displayName="Table14567811" ref="B4:N37" totalsRowShown="0" headerRowDxfId="25" headerRowBorderDxfId="212" tableBorderDxfId="211">
  <tableColumns count="13">
    <tableColumn id="1" xr3:uid="{00000000-0010-0000-0000-000001000000}" name="Date" dataDxfId="210"/>
    <tableColumn id="7" xr3:uid="{00000000-0010-0000-0000-000007000000}" name="0" dataDxfId="209"/>
    <tableColumn id="13" xr3:uid="{00000000-0010-0000-0000-00000D000000}" name="Wife/ Family Members" dataDxfId="208"/>
    <tableColumn id="3" xr3:uid="{00000000-0010-0000-0000-000003000000}" name="Petrol/  Transportation Expense" dataDxfId="207"/>
    <tableColumn id="4" xr3:uid="{00000000-0010-0000-0000-000004000000}" name="Rent/Flat Maintanance/ EMI" dataDxfId="206"/>
    <tableColumn id="8" xr3:uid="{00000000-0010-0000-0000-000008000000}" name="Cloths &amp; Shopping " dataDxfId="205"/>
    <tableColumn id="10" xr3:uid="{00000000-0010-0000-0000-00000A000000}" name="Utility /Repair Expenses (Telephone,Gas,cable)" dataDxfId="204"/>
    <tableColumn id="17" xr3:uid="{00000000-0010-0000-0000-000011000000}" name="Learning &amp; Education" dataDxfId="203"/>
    <tableColumn id="11" xr3:uid="{00000000-0010-0000-0000-00000B000000}" name="Doctor's consultation/ Tests/ Medicines" dataDxfId="202"/>
    <tableColumn id="24" xr3:uid="{00000000-0010-0000-0000-000018000000}" name="Office Expenses" dataDxfId="201"/>
    <tableColumn id="20" xr3:uid="{00000000-0010-0000-0000-000014000000}" name="Travel, Dining, entertainment" dataDxfId="200"/>
    <tableColumn id="23" xr3:uid="{00000000-0010-0000-0000-000017000000}" name="Other Miscellaneous expenses" dataDxfId="199"/>
    <tableColumn id="18" xr3:uid="{00000000-0010-0000-0000-000012000000}" name="Total" dataDxfId="198">
      <calculatedColumnFormula>SUM(Table14567811[[#This Row],[0]:[Other Miscellaneous expenses]])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794C2D3-181A-45DD-A578-37641A386EA6}" name="Table1456781115" displayName="Table1456781115" ref="B4:N37" totalsRowShown="0" headerRowDxfId="23" headerRowBorderDxfId="24" tableBorderDxfId="197">
  <tableColumns count="13">
    <tableColumn id="1" xr3:uid="{B5E6A081-2090-4254-A750-D9160D30E30C}" name="Date" dataDxfId="196"/>
    <tableColumn id="7" xr3:uid="{B75F0E38-51A6-4B6E-8A06-3DA4621CA1C7}" name="Grocery" dataDxfId="195"/>
    <tableColumn id="13" xr3:uid="{3F4F29C7-715E-403B-AB70-598747EB8A44}" name="Wife/ Family Members" dataDxfId="194"/>
    <tableColumn id="3" xr3:uid="{DA42DE8F-EF30-4F3E-BCC5-DC486157A7F7}" name="Petrol/  Transportation Expense" dataDxfId="193"/>
    <tableColumn id="4" xr3:uid="{E709AA3F-D1B8-4CBB-997A-E0CDF074565C}" name="Rent/Flat Maintanance/ EMI" dataDxfId="192"/>
    <tableColumn id="8" xr3:uid="{0E86E3D9-ADCC-4908-B636-02F4B3703BCC}" name="Cloths &amp; Shopping " dataDxfId="191"/>
    <tableColumn id="10" xr3:uid="{FAA0C0DE-F868-4911-8723-68213B8E2064}" name="Utility /Repair Expenses (Telephone,Gas,cable)" dataDxfId="190"/>
    <tableColumn id="17" xr3:uid="{59C7905B-4859-46CF-9ABF-75F7B4C91D6E}" name="Learning &amp; Education" dataDxfId="189"/>
    <tableColumn id="11" xr3:uid="{14269299-1192-4B0C-ACEC-2987BE697635}" name="Doctor's consultation/ Tests/ Medicines" dataDxfId="188"/>
    <tableColumn id="24" xr3:uid="{30BE2064-7902-4FE7-9687-E9298ECEEBC4}" name="Office Expenses" dataDxfId="187"/>
    <tableColumn id="20" xr3:uid="{17CFA6BB-0F92-4A4A-8B50-B1317E8C8784}" name="Travel, Dining, entertainment" dataDxfId="186"/>
    <tableColumn id="23" xr3:uid="{2A2DBE5A-93F8-4C5B-B140-E83D821E2499}" name="Other Miscellaneous expenses" dataDxfId="185"/>
    <tableColumn id="18" xr3:uid="{0A7E0305-54A0-4D28-830A-DDD537044836}" name="Total" dataDxfId="184">
      <calculatedColumnFormula>SUM(Table1456781115[[#This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79E0F2A-8017-476D-B51A-E1293404AC15}" name="Table1456781116" displayName="Table1456781116" ref="B4:N37" totalsRowShown="0" headerRowDxfId="183" headerRowBorderDxfId="182" tableBorderDxfId="181">
  <tableColumns count="13">
    <tableColumn id="1" xr3:uid="{3CE59EF2-ADFB-4992-9321-7DA740B5D652}" name="Date" dataDxfId="180"/>
    <tableColumn id="7" xr3:uid="{08FD2D54-01F5-4549-902A-94EC05EC4BBE}" name="Grocery" dataDxfId="179"/>
    <tableColumn id="13" xr3:uid="{5DBFC432-FF74-43F9-BF9D-FB53BEE8BEEC}" name="Wife/ Family Members" dataDxfId="178"/>
    <tableColumn id="3" xr3:uid="{E5C69A50-9306-4186-8409-2BC2A90895E7}" name="Petrol/  Transportation Expense" dataDxfId="177"/>
    <tableColumn id="4" xr3:uid="{B7C33653-575B-4279-A068-62E9056E0BBE}" name="Rent/Flat Maintanance/ EMI" dataDxfId="176"/>
    <tableColumn id="8" xr3:uid="{E5312CCA-B574-4A44-AA88-A6B646142CFB}" name="Cloths &amp; Shopping " dataDxfId="175"/>
    <tableColumn id="10" xr3:uid="{59D408E1-FE2F-40E7-80EF-F870EF99A1CD}" name="Utility /Repair Expenses (Telephone,Gas,cable)" dataDxfId="174"/>
    <tableColumn id="17" xr3:uid="{9CADD47D-CCDB-45BC-AFC7-931414C10092}" name="Learning &amp; Education" dataDxfId="173"/>
    <tableColumn id="11" xr3:uid="{4C53C09B-9621-45AE-AAE1-560BBD0C3581}" name="Doctor's consultation/ Tests/ Medicines" dataDxfId="172"/>
    <tableColumn id="24" xr3:uid="{DF5EA40F-5973-46F7-88F2-0AF55C21AD55}" name="Office Expenses" dataDxfId="171"/>
    <tableColumn id="20" xr3:uid="{5541E871-B989-45D0-8C82-FFB5D896E776}" name="Travel, Dining, entertainment" dataDxfId="170"/>
    <tableColumn id="23" xr3:uid="{71DF5E3D-AD13-4C7F-9E8B-215E88A773FF}" name="Other Miscellaneous expenses" dataDxfId="169"/>
    <tableColumn id="18" xr3:uid="{B628B1BB-DD6A-46AE-9327-D0D0B71C5FB3}" name="Total" dataDxfId="168">
      <calculatedColumnFormula>SUM(Table1456781116[[#This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C77CD0F-602B-4202-8CD1-4731C430A751}" name="Table1456781117" displayName="Table1456781117" ref="B4:N37" totalsRowShown="0" headerRowDxfId="167" headerRowBorderDxfId="166" tableBorderDxfId="165">
  <tableColumns count="13">
    <tableColumn id="1" xr3:uid="{143FE9CF-97E2-4853-810C-F3B0A2F3261A}" name="Date" dataDxfId="164"/>
    <tableColumn id="7" xr3:uid="{CE4AA076-188D-4A2F-89DE-48DC00D55E2C}" name="Grocery" dataDxfId="163"/>
    <tableColumn id="13" xr3:uid="{7E1BC1C2-2EA1-41D9-BBB5-4A60CC21A30F}" name="Wife/ Family Members" dataDxfId="162"/>
    <tableColumn id="3" xr3:uid="{FDC67B9C-CBD8-4B80-A1E1-88CA3D5CA507}" name="Petrol/  Transportation Expense" dataDxfId="161"/>
    <tableColumn id="4" xr3:uid="{FE7BD524-06C0-466E-8B56-E6C2087C5892}" name="Rent/Flat Maintanance/ EMI" dataDxfId="160"/>
    <tableColumn id="8" xr3:uid="{9B7700AF-F9F2-4377-9370-8012D5D9537F}" name="Cloths &amp; Shopping " dataDxfId="159"/>
    <tableColumn id="10" xr3:uid="{B6ED4F40-7480-4820-B50B-ECEA7E910E3F}" name="Utility /Repair Expenses (Telephone,Gas,cable)" dataDxfId="158"/>
    <tableColumn id="17" xr3:uid="{9181F87D-6ABF-4DCE-AC7A-7D3B1DEF3287}" name="Learning &amp; Education" dataDxfId="157"/>
    <tableColumn id="11" xr3:uid="{ECCBED85-0324-4C6D-A304-58061F243428}" name="Doctor's consultation/ Tests/ Medicines" dataDxfId="156"/>
    <tableColumn id="24" xr3:uid="{75BD1954-0AE7-48FA-BD53-8BD4AAD5FD9B}" name="Office Expenses" dataDxfId="155"/>
    <tableColumn id="20" xr3:uid="{E85CBE4C-463A-4B92-BD74-F7A065BC9351}" name="Travel, Dining, entertainment" dataDxfId="154"/>
    <tableColumn id="23" xr3:uid="{F78FBA90-1F6E-4A8B-A2A6-02FD8E4A8DF6}" name="Other Miscellaneous expenses" dataDxfId="153"/>
    <tableColumn id="18" xr3:uid="{2EF32B6A-2CC5-4860-9FFB-F97981E92240}" name="Total" dataDxfId="152">
      <calculatedColumnFormula>SUM(Table1456781117[[#This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31A741B-B735-432B-9122-865F2F558E47}" name="Table1456781118" displayName="Table1456781118" ref="B4:N37" totalsRowShown="0" headerRowDxfId="21" headerRowBorderDxfId="22" tableBorderDxfId="151">
  <tableColumns count="13">
    <tableColumn id="1" xr3:uid="{63DCDB49-4DF3-4144-A311-5C11A63F8036}" name="Date" dataDxfId="150"/>
    <tableColumn id="7" xr3:uid="{B0F05765-A6FA-42B1-BABE-890FA0D7702D}" name="Grocery" dataDxfId="149"/>
    <tableColumn id="13" xr3:uid="{81AC7AAD-2CEB-4781-8381-C533FA57FC13}" name="Wife/ Family Members" dataDxfId="148"/>
    <tableColumn id="3" xr3:uid="{F7588225-941E-4918-BD6A-D3629CCE5D71}" name="Petrol/  Transportation Expense" dataDxfId="147"/>
    <tableColumn id="4" xr3:uid="{73633B48-8A79-462F-A532-FB8FE7798BC0}" name="Rent/Flat Maintanance/ EMI" dataDxfId="146"/>
    <tableColumn id="8" xr3:uid="{BFB4AB66-B1C9-4191-89F2-A20643229F67}" name="Cloths &amp; Shopping " dataDxfId="145"/>
    <tableColumn id="10" xr3:uid="{3A30463F-A0CB-4101-BDCB-384E6168C1C9}" name="Utility /Repair Expenses (Telephone,Gas,cable)" dataDxfId="144"/>
    <tableColumn id="17" xr3:uid="{E5D96B0A-A17F-4AB0-BEB2-BB513FD271CB}" name="Learning &amp; Education" dataDxfId="143"/>
    <tableColumn id="11" xr3:uid="{04FFEC40-989D-47E3-95EA-A21325680D2E}" name="Doctor's consultation/ Tests/ Medicines" dataDxfId="142"/>
    <tableColumn id="24" xr3:uid="{773DB45E-1C02-4F59-AC3F-73DF8D131D15}" name="Office Expenses" dataDxfId="141"/>
    <tableColumn id="20" xr3:uid="{1595BDA4-F342-4A41-9E8F-EE6816E699CA}" name="Travel, Dining, entertainment" dataDxfId="140"/>
    <tableColumn id="23" xr3:uid="{2E51F1F2-AD02-4BE7-85F5-A5287FEFBBD8}" name="Other Miscellaneous expenses" dataDxfId="139"/>
    <tableColumn id="18" xr3:uid="{4277BD29-7AF3-4219-A87B-8B9502A9FC22}" name="Total" dataDxfId="138">
      <calculatedColumnFormula>SUM(Table1456781118[[#This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802C009-2E5C-41B6-A31D-F8155748E0DA}" name="Table1456781119" displayName="Table1456781119" ref="B4:N37" totalsRowShown="0" headerRowDxfId="137" headerRowBorderDxfId="136" tableBorderDxfId="135">
  <tableColumns count="13">
    <tableColumn id="1" xr3:uid="{3FE21BEC-4B3A-48E1-99B3-6025C649CC66}" name="Date" dataDxfId="134"/>
    <tableColumn id="7" xr3:uid="{AB9F1013-1566-4B98-A371-B2D0136B139B}" name="Grocery" dataDxfId="133"/>
    <tableColumn id="13" xr3:uid="{9E44E0A1-FBB1-4173-8D2E-E1D5AF2B2038}" name="Wife/ Family Members" dataDxfId="132"/>
    <tableColumn id="3" xr3:uid="{BAD504AF-FA02-45A3-AE8C-F0691152B973}" name="Petrol/  Transportation Expense" dataDxfId="131"/>
    <tableColumn id="4" xr3:uid="{5D7C90EC-F3D9-49FC-8001-B7184CF60DF9}" name="Rent/Flat Maintanance/ EMI" dataDxfId="130"/>
    <tableColumn id="8" xr3:uid="{B38907E8-EA96-4671-815A-59095A30300B}" name="Cloths &amp; Shopping " dataDxfId="129"/>
    <tableColumn id="10" xr3:uid="{D45C57B0-5B5B-4F27-82C9-C005FAC41B8F}" name="Utility /Repair Expenses (Telephone,Gas,cable)" dataDxfId="128"/>
    <tableColumn id="17" xr3:uid="{869C179F-95FC-411C-9384-7BE5ADE0D6F0}" name="Learning &amp; Education" dataDxfId="127"/>
    <tableColumn id="11" xr3:uid="{3DAB656C-5DA1-49FB-B660-85F6E237A9CD}" name="Doctor's consultation/ Tests/ Medicines" dataDxfId="126"/>
    <tableColumn id="24" xr3:uid="{0C249704-2580-4CE9-BCD2-A4F0CAFB78C4}" name="Office Expenses" dataDxfId="125"/>
    <tableColumn id="20" xr3:uid="{C5277649-D9B1-42C7-9469-04354EA8086A}" name="Travel, Dining, entertainment" dataDxfId="124"/>
    <tableColumn id="23" xr3:uid="{D55BA88F-1EAC-4316-B786-2EF0B090EFDF}" name="Other Miscellaneous expenses" dataDxfId="123"/>
    <tableColumn id="18" xr3:uid="{8CC7DE46-6B34-4A5C-B3C2-0045A4A9AC33}" name="Total" dataDxfId="122">
      <calculatedColumnFormula>SUM(Table1456781119[[#This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32CED10-5BBD-4EB1-BD36-CC0E2A162352}" name="Table1456781120" displayName="Table1456781120" ref="B4:N37" totalsRowShown="0" headerRowDxfId="121" headerRowBorderDxfId="120" tableBorderDxfId="119">
  <tableColumns count="13">
    <tableColumn id="1" xr3:uid="{A318E8E7-D354-49FC-8D40-2746CCC14068}" name="Date" dataDxfId="118"/>
    <tableColumn id="7" xr3:uid="{B028C0D9-E5E2-46DA-B47B-1CE728D22997}" name="Grocery" dataDxfId="117"/>
    <tableColumn id="13" xr3:uid="{9495B97C-1F28-4EE0-8B26-864657427896}" name="Wife/ Family Members" dataDxfId="116"/>
    <tableColumn id="3" xr3:uid="{7A3C770C-61B4-4542-A99F-53EE3D3C2B81}" name="Petrol/  Transportation Expense" dataDxfId="115"/>
    <tableColumn id="4" xr3:uid="{71870E20-7347-467B-95D3-52CDED693164}" name="Rent/Flat Maintanance/ EMI" dataDxfId="114"/>
    <tableColumn id="8" xr3:uid="{64355BD6-004D-4620-A4DC-BCB28C977F57}" name="Cloths &amp; Shopping " dataDxfId="113"/>
    <tableColumn id="10" xr3:uid="{763359E5-DEDC-419E-8E23-A65A27AA370D}" name="Utility /Repair Expenses (Telephone,Gas,cable)" dataDxfId="112"/>
    <tableColumn id="17" xr3:uid="{49F47667-7886-4810-A5E9-262EEC675883}" name="Learning &amp; Education" dataDxfId="111"/>
    <tableColumn id="11" xr3:uid="{399339AA-7C19-4BFB-B38D-8682170BC280}" name="Doctor's consultation/ Tests/ Medicines" dataDxfId="110"/>
    <tableColumn id="24" xr3:uid="{B2F02E8F-6168-4AFF-9DAC-CB249A2DF6E1}" name="Office Expenses" dataDxfId="109"/>
    <tableColumn id="20" xr3:uid="{966EBA62-A554-4867-A0C7-CF030B2BD53E}" name="Travel, Dining, entertainment" dataDxfId="108"/>
    <tableColumn id="23" xr3:uid="{F7B64454-058C-49DD-AC51-4517CE5B2C4F}" name="Other Miscellaneous expenses" dataDxfId="107"/>
    <tableColumn id="18" xr3:uid="{57EA5C5B-3330-4C56-8304-BECD812497A4}" name="Total" dataDxfId="106">
      <calculatedColumnFormula>SUM(Table1456781120[[#This Row],[Grocery]:[Other Miscellaneous expenses]])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8AEF1F3-C7AA-4574-90DE-0E4F65073CC1}" name="Table1456781121" displayName="Table1456781121" ref="B4:N37" totalsRowShown="0" headerRowDxfId="105" headerRowBorderDxfId="104" tableBorderDxfId="103">
  <tableColumns count="13">
    <tableColumn id="1" xr3:uid="{E8B15767-6E00-46EA-A107-BA1AF28A0A1D}" name="Date" dataDxfId="102"/>
    <tableColumn id="7" xr3:uid="{96BA8B91-53F6-4BBE-9497-D10135ECB23E}" name="Grocery" dataDxfId="101"/>
    <tableColumn id="13" xr3:uid="{B4B2BD53-8ADA-40DF-A1D2-01821BF6733F}" name="Wife/ Family Members" dataDxfId="100"/>
    <tableColumn id="3" xr3:uid="{F6543F10-72D1-4E5E-8685-F70068DFF559}" name="Petrol/  Transportation Expense" dataDxfId="99"/>
    <tableColumn id="4" xr3:uid="{ACD840B0-FF0A-4D06-9F3A-824A4994AED4}" name="Rent/Flat Maintanance/ EMI" dataDxfId="98"/>
    <tableColumn id="8" xr3:uid="{A8309FF5-19A0-4C95-A01E-AC2005B0D4B4}" name="Cloths &amp; Shopping " dataDxfId="97"/>
    <tableColumn id="10" xr3:uid="{FAADA6E5-FA12-4FC2-B5F8-545E5C534631}" name="Utility /Repair Expenses (Telephone,Gas,cable)" dataDxfId="96"/>
    <tableColumn id="17" xr3:uid="{61B60282-941B-4B61-AAA9-5F8D83FB0982}" name="Learning &amp; Education" dataDxfId="95"/>
    <tableColumn id="11" xr3:uid="{EEA47274-DADF-4D2F-9ACB-77A070806A07}" name="Doctor's consultation/ Tests/ Medicines" dataDxfId="94"/>
    <tableColumn id="24" xr3:uid="{05554767-F37B-4159-BB7B-4BF69D0DC3D6}" name="Office Expenses" dataDxfId="93"/>
    <tableColumn id="20" xr3:uid="{AF108CA2-9DC3-4585-8411-B2F43D0C5A87}" name="Travel, Dining, entertainment" dataDxfId="92"/>
    <tableColumn id="23" xr3:uid="{CC485AE1-8F0E-403D-B2D7-9C1E0A3778CD}" name="Other Miscellaneous expenses" dataDxfId="91"/>
    <tableColumn id="18" xr3:uid="{3C9880D7-ED63-4257-8C6F-2E30FF9F5FC6}" name="Total" dataDxfId="90">
      <calculatedColumnFormula>SUM(Table1456781121[[#This Row],[Grocery]:[Other Miscellaneous expenses]])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FF1D-5D61-418C-9FEC-C9F02F84299F}">
  <dimension ref="C3:X24"/>
  <sheetViews>
    <sheetView showGridLines="0" tabSelected="1" zoomScale="90" zoomScaleNormal="90" workbookViewId="0">
      <selection activeCell="C20" sqref="C20"/>
    </sheetView>
  </sheetViews>
  <sheetFormatPr defaultRowHeight="14.5"/>
  <cols>
    <col min="3" max="3" width="50.81640625" customWidth="1"/>
    <col min="5" max="5" width="23" customWidth="1"/>
    <col min="13" max="13" width="24" customWidth="1"/>
  </cols>
  <sheetData>
    <row r="3" spans="3:13" ht="15" thickBot="1"/>
    <row r="4" spans="3:13" ht="25.5" thickBot="1">
      <c r="C4" s="79" t="s">
        <v>51</v>
      </c>
    </row>
    <row r="6" spans="3:13" ht="18.5">
      <c r="C6" s="97" t="s">
        <v>77</v>
      </c>
      <c r="D6" s="97"/>
      <c r="E6" s="97"/>
      <c r="F6" s="97"/>
      <c r="G6" s="97"/>
      <c r="H6" s="97"/>
      <c r="I6" s="97"/>
      <c r="J6" s="97"/>
    </row>
    <row r="8" spans="3:13" ht="15" thickBot="1">
      <c r="C8" s="80"/>
    </row>
    <row r="9" spans="3:13" ht="19" thickBot="1">
      <c r="E9" s="94" t="s">
        <v>75</v>
      </c>
      <c r="F9" s="95"/>
      <c r="G9" s="95"/>
      <c r="H9" s="95"/>
      <c r="I9" s="95"/>
      <c r="J9" s="95"/>
      <c r="K9" s="95"/>
      <c r="L9" s="95"/>
      <c r="M9" s="96"/>
    </row>
    <row r="10" spans="3:13" ht="56" thickBot="1">
      <c r="C10" s="93" t="s">
        <v>76</v>
      </c>
      <c r="E10" s="89" t="s">
        <v>66</v>
      </c>
      <c r="F10" s="84" t="s">
        <v>69</v>
      </c>
      <c r="G10" s="84"/>
      <c r="H10" s="84"/>
      <c r="I10" s="84"/>
      <c r="J10" s="84"/>
      <c r="K10" s="84"/>
      <c r="L10" s="84"/>
      <c r="M10" s="85"/>
    </row>
    <row r="11" spans="3:13">
      <c r="C11" s="76" t="s">
        <v>72</v>
      </c>
      <c r="E11" s="90" t="s">
        <v>53</v>
      </c>
      <c r="F11" s="82" t="s">
        <v>70</v>
      </c>
      <c r="G11" s="82"/>
      <c r="H11" s="82"/>
      <c r="I11" s="82"/>
      <c r="J11" s="82"/>
      <c r="K11" s="82"/>
      <c r="L11" s="82"/>
      <c r="M11" s="83"/>
    </row>
    <row r="12" spans="3:13">
      <c r="C12" s="77" t="s">
        <v>2</v>
      </c>
      <c r="E12" s="90" t="s">
        <v>52</v>
      </c>
      <c r="F12" s="82" t="s">
        <v>70</v>
      </c>
      <c r="G12" s="82"/>
      <c r="H12" s="82"/>
      <c r="I12" s="82"/>
      <c r="J12" s="82"/>
      <c r="K12" s="82"/>
      <c r="L12" s="82"/>
      <c r="M12" s="83"/>
    </row>
    <row r="13" spans="3:13">
      <c r="C13" s="77" t="s">
        <v>73</v>
      </c>
      <c r="E13" s="90" t="s">
        <v>54</v>
      </c>
      <c r="F13" s="82" t="s">
        <v>70</v>
      </c>
      <c r="G13" s="82"/>
      <c r="H13" s="82"/>
      <c r="I13" s="82"/>
      <c r="J13" s="82"/>
      <c r="K13" s="82"/>
      <c r="L13" s="82"/>
      <c r="M13" s="83"/>
    </row>
    <row r="14" spans="3:13">
      <c r="C14" s="77" t="s">
        <v>32</v>
      </c>
      <c r="E14" s="90" t="s">
        <v>55</v>
      </c>
      <c r="F14" s="82" t="s">
        <v>70</v>
      </c>
      <c r="G14" s="82"/>
      <c r="H14" s="82"/>
      <c r="I14" s="82"/>
      <c r="J14" s="82"/>
      <c r="K14" s="82"/>
      <c r="L14" s="82"/>
      <c r="M14" s="83"/>
    </row>
    <row r="15" spans="3:13">
      <c r="C15" s="77" t="s">
        <v>33</v>
      </c>
      <c r="E15" s="90" t="s">
        <v>56</v>
      </c>
      <c r="F15" s="82" t="s">
        <v>70</v>
      </c>
      <c r="G15" s="82"/>
      <c r="H15" s="82"/>
      <c r="I15" s="82"/>
      <c r="J15" s="82"/>
      <c r="K15" s="82"/>
      <c r="L15" s="82"/>
      <c r="M15" s="83"/>
    </row>
    <row r="16" spans="3:13">
      <c r="C16" s="77" t="s">
        <v>74</v>
      </c>
      <c r="E16" s="90" t="s">
        <v>57</v>
      </c>
      <c r="F16" s="82" t="s">
        <v>70</v>
      </c>
      <c r="G16" s="82"/>
      <c r="H16" s="82"/>
      <c r="I16" s="82"/>
      <c r="J16" s="82"/>
      <c r="K16" s="82"/>
      <c r="L16" s="82"/>
      <c r="M16" s="83"/>
    </row>
    <row r="17" spans="3:24">
      <c r="C17" s="77" t="s">
        <v>30</v>
      </c>
      <c r="E17" s="90" t="s">
        <v>58</v>
      </c>
      <c r="F17" s="82" t="s">
        <v>70</v>
      </c>
      <c r="G17" s="82"/>
      <c r="H17" s="82"/>
      <c r="I17" s="82"/>
      <c r="J17" s="82"/>
      <c r="K17" s="82"/>
      <c r="L17" s="82"/>
      <c r="M17" s="83"/>
    </row>
    <row r="18" spans="3:24">
      <c r="C18" s="77" t="s">
        <v>28</v>
      </c>
      <c r="E18" s="90" t="s">
        <v>59</v>
      </c>
      <c r="F18" s="82" t="s">
        <v>70</v>
      </c>
      <c r="G18" s="82"/>
      <c r="H18" s="82"/>
      <c r="I18" s="82"/>
      <c r="J18" s="82"/>
      <c r="K18" s="82"/>
      <c r="L18" s="82"/>
      <c r="M18" s="83"/>
    </row>
    <row r="19" spans="3:24">
      <c r="C19" s="77" t="s">
        <v>4</v>
      </c>
      <c r="E19" s="90" t="s">
        <v>60</v>
      </c>
      <c r="F19" s="82" t="s">
        <v>70</v>
      </c>
      <c r="G19" s="82"/>
      <c r="H19" s="82"/>
      <c r="I19" s="82"/>
      <c r="J19" s="82"/>
      <c r="K19" s="82"/>
      <c r="L19" s="82"/>
      <c r="M19" s="83"/>
    </row>
    <row r="20" spans="3:24">
      <c r="C20" s="77" t="s">
        <v>35</v>
      </c>
      <c r="E20" s="90" t="s">
        <v>61</v>
      </c>
      <c r="F20" s="82" t="s">
        <v>70</v>
      </c>
      <c r="G20" s="82"/>
      <c r="H20" s="82"/>
      <c r="I20" s="82"/>
      <c r="J20" s="82"/>
      <c r="K20" s="82"/>
      <c r="L20" s="82"/>
      <c r="M20" s="83"/>
    </row>
    <row r="21" spans="3:24">
      <c r="C21" s="77" t="s">
        <v>29</v>
      </c>
      <c r="E21" s="90" t="s">
        <v>62</v>
      </c>
      <c r="F21" s="82" t="s">
        <v>70</v>
      </c>
      <c r="G21" s="82"/>
      <c r="H21" s="82"/>
      <c r="I21" s="82"/>
      <c r="J21" s="82"/>
      <c r="K21" s="82"/>
      <c r="L21" s="82"/>
      <c r="M21" s="83"/>
    </row>
    <row r="22" spans="3:24" ht="15" thickBot="1">
      <c r="C22" s="77" t="s">
        <v>5</v>
      </c>
      <c r="E22" s="90" t="s">
        <v>63</v>
      </c>
      <c r="F22" s="82" t="s">
        <v>70</v>
      </c>
      <c r="G22" s="82"/>
      <c r="H22" s="82"/>
      <c r="I22" s="82"/>
      <c r="J22" s="82"/>
      <c r="K22" s="82"/>
      <c r="L22" s="82"/>
      <c r="M22" s="83"/>
    </row>
    <row r="23" spans="3:24" ht="43.5" customHeight="1" thickBot="1">
      <c r="C23" s="78"/>
      <c r="E23" s="92" t="s">
        <v>64</v>
      </c>
      <c r="F23" s="98" t="s">
        <v>67</v>
      </c>
      <c r="G23" s="99"/>
      <c r="H23" s="99"/>
      <c r="I23" s="99"/>
      <c r="J23" s="99"/>
      <c r="K23" s="99"/>
      <c r="L23" s="99"/>
      <c r="M23" s="100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spans="3:24" ht="15" customHeight="1" thickBot="1">
      <c r="E24" s="91" t="s">
        <v>65</v>
      </c>
      <c r="F24" s="101" t="s">
        <v>68</v>
      </c>
      <c r="G24" s="101"/>
      <c r="H24" s="101"/>
      <c r="I24" s="101"/>
      <c r="J24" s="101"/>
      <c r="K24" s="101"/>
      <c r="L24" s="101"/>
      <c r="M24" s="102"/>
    </row>
  </sheetData>
  <sheetProtection algorithmName="SHA-512" hashValue="cLQJa+kAAJTRBOQGlMGUhVO9JPuYmQ6GJQaM7OHyrZXIk2lAdFmN8h8btoQuH2jMaCYU09MkpXSBliVRRQ3XGw==" saltValue="sTy349PK0qxJg0XJj6jrFA==" spinCount="100000" sheet="1" objects="1" scenarios="1"/>
  <protectedRanges>
    <protectedRange sqref="C1:C1048576" name="Range3"/>
    <protectedRange sqref="E7:M29" name="Range2"/>
    <protectedRange sqref="C6:O29" name="Range1"/>
  </protectedRanges>
  <mergeCells count="16">
    <mergeCell ref="F10:M10"/>
    <mergeCell ref="E9:M9"/>
    <mergeCell ref="F17:M17"/>
    <mergeCell ref="F18:M18"/>
    <mergeCell ref="F19:M19"/>
    <mergeCell ref="F20:M20"/>
    <mergeCell ref="F21:M21"/>
    <mergeCell ref="F22:M22"/>
    <mergeCell ref="F23:M23"/>
    <mergeCell ref="F24:M24"/>
    <mergeCell ref="F11:M11"/>
    <mergeCell ref="F12:M12"/>
    <mergeCell ref="F13:M13"/>
    <mergeCell ref="F14:M14"/>
    <mergeCell ref="F15:M15"/>
    <mergeCell ref="F16:M16"/>
  </mergeCells>
  <hyperlinks>
    <hyperlink ref="E11" location="'April 26'!Print_Area" display="'April 26'!Print_Area" xr:uid="{650DB876-7DD2-46F3-8F39-8E96940B809A}"/>
    <hyperlink ref="E12" location="'May 26'!Print_Area" display="'May 26'!Print_Area" xr:uid="{9C6A0833-3DE1-4D8A-8996-49B59197BF87}"/>
    <hyperlink ref="E13" location="'June 26'!Print_Area" display="'June 26'!Print_Area" xr:uid="{DBD3EC04-B38A-4B8B-8539-494CCB43C804}"/>
    <hyperlink ref="E14" location="'July 26'!Print_Area" display="'July 26'!Print_Area" xr:uid="{64F43F80-418F-47EE-A252-9721D18E9205}"/>
    <hyperlink ref="E15" location="'Aug 26'!Print_Area" display="'Aug 26'!Print_Area" xr:uid="{649D1ED1-5C21-480E-BFB5-2F243999175E}"/>
    <hyperlink ref="E16" location="'Sep 26'!Print_Area" display="'Sep 26'!Print_Area" xr:uid="{1E07F15B-81C0-4B10-B47E-E92076B3F59F}"/>
    <hyperlink ref="E17" location="'Oct 26'!Print_Area" display="'Oct 26'" xr:uid="{0F1B1525-56A5-459A-9CF3-9B36899A5E19}"/>
    <hyperlink ref="E18" location="'Nov 26'!Print_Area" display="'Nov 26'" xr:uid="{A945A740-ECC5-42FB-AA88-6655777D2D02}"/>
    <hyperlink ref="E19" location="'Dec 26'!Print_Area" display="'Dec 26'" xr:uid="{89B90CA5-68EA-48EA-A225-D54B4559E2BA}"/>
    <hyperlink ref="E20" location="'Jan 27'!Print_Area" display="'Jan 27'!Print_Area" xr:uid="{43EB275F-F2A1-48F4-9DC2-5CE223B49797}"/>
    <hyperlink ref="E21" location="'Feb 27'!Print_Area" display="'Feb 27'!Print_Area" xr:uid="{6E23CE5E-565E-40BD-A1D7-9F938423C550}"/>
    <hyperlink ref="E22" location="'March 27'!Print_Area" display="'March 27'!Print_Area" xr:uid="{8725EB83-1904-4952-8A21-BDEFC4D9636F}"/>
    <hyperlink ref="E23" location="'Cash Flow Statement'!A1" display="'Cash Flow Statement'!A1" xr:uid="{1672B2F1-CDE2-4D16-ADBD-10BE23130352}"/>
    <hyperlink ref="E24" location="'Expense Summary Report'!A1" display="'Expense Summary Report'!A1" xr:uid="{AEFC67E3-BF59-4E4A-8C94-B28CE9CF7C9B}"/>
    <hyperlink ref="E10" location="'Refer Sheet'!A1" display="'Refer Sheet'" xr:uid="{F74A06BB-D7E7-4792-8CAC-43F80BB59B8A}"/>
  </hyperlink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39"/>
  <sheetViews>
    <sheetView showGridLines="0" zoomScale="90" zoomScaleNormal="90" workbookViewId="0">
      <selection activeCell="O2" sqref="O2"/>
    </sheetView>
  </sheetViews>
  <sheetFormatPr defaultColWidth="9.1796875" defaultRowHeight="13.5"/>
  <cols>
    <col min="1" max="1" width="2.26953125" style="16" customWidth="1"/>
    <col min="2" max="2" width="8.1796875" style="16" customWidth="1"/>
    <col min="3" max="3" width="10.54296875" style="16" customWidth="1"/>
    <col min="4" max="4" width="10.453125" style="16" customWidth="1"/>
    <col min="5" max="5" width="16.453125" style="16" customWidth="1"/>
    <col min="6" max="6" width="14.26953125" style="16" customWidth="1"/>
    <col min="7" max="7" width="11" style="16" customWidth="1"/>
    <col min="8" max="8" width="13.453125" style="16" customWidth="1"/>
    <col min="9" max="9" width="12.1796875" style="16" customWidth="1"/>
    <col min="10" max="10" width="16.36328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7.0898437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SUM(Table1456781122[[#This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SUM(Table1456781122[[#This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SUM(Table1456781122[[#This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SUM(Table1456781122[[#This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SUM(Table1456781122[[#This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SUM(Table1456781122[[#This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SUM(Table1456781122[[#This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SUM(Table1456781122[[#This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SUM(Table1456781122[[#This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SUM(Table1456781122[[#This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SUM(Table1456781122[[#This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SUM(Table1456781122[[#This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SUM(Table1456781122[[#This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SUM(Table1456781122[[#This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SUM(Table1456781122[[#This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SUM(Table1456781122[[#This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SUM(Table1456781122[[#This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SUM(Table1456781122[[#This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SUM(Table1456781122[[#This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SUM(Table1456781122[[#This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SUM(Table1456781122[[#This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SUM(Table1456781122[[#This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SUM(Table1456781122[[#This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SUM(Table1456781122[[#This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SUM(Table1456781122[[#This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SUM(Table1456781122[[#This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SUM(Table1456781122[[#This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SUM(Table1456781122[[#This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SUM(Table1456781122[[#This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SUM(Table1456781122[[#This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SUM(Table1456781122[[#This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SUM(Table1456781122[[#This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800-000000000000}">
      <formula1>$C$4:$N$4</formula1>
    </dataValidation>
  </dataValidations>
  <hyperlinks>
    <hyperlink ref="O2" location="'Refer Sheet'!A1" display="'Refer Sheet'!" xr:uid="{4219A62A-016B-443D-9C8D-0A3326313064}"/>
  </hyperlinks>
  <printOptions horizontalCentered="1"/>
  <pageMargins left="0.39370078740157499" right="0.39370078740157499" top="0.74803149606299202" bottom="0.74803149606299202" header="0.31496062992126" footer="0.31496062992126"/>
  <pageSetup paperSize="9" scale="8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U39"/>
  <sheetViews>
    <sheetView showGridLines="0" zoomScale="90" zoomScaleNormal="90" workbookViewId="0">
      <selection activeCell="O2" sqref="O2"/>
    </sheetView>
  </sheetViews>
  <sheetFormatPr defaultColWidth="9.1796875" defaultRowHeight="13.5"/>
  <cols>
    <col min="1" max="1" width="3.1796875" style="16" customWidth="1"/>
    <col min="2" max="2" width="8.1796875" style="16" customWidth="1"/>
    <col min="3" max="3" width="10.54296875" style="16" customWidth="1"/>
    <col min="4" max="4" width="11.08984375" style="16" customWidth="1"/>
    <col min="5" max="5" width="13.54296875" style="16" customWidth="1"/>
    <col min="6" max="6" width="14.08984375" style="16" customWidth="1"/>
    <col min="7" max="7" width="11" style="16" customWidth="1"/>
    <col min="8" max="8" width="13.1796875" style="16" customWidth="1"/>
    <col min="9" max="9" width="14.363281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7.54296875" style="16" customWidth="1"/>
    <col min="16" max="16" width="9.1796875" style="16"/>
    <col min="17" max="17" width="12.1796875" style="16" customWidth="1"/>
    <col min="18" max="19" width="9.1796875" style="16"/>
    <col min="20" max="20" width="12.26953125" style="16" customWidth="1"/>
    <col min="21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SUM(Table1456781123[[#This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SUM(Table1456781123[[#This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SUM(Table1456781123[[#This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SUM(Table1456781123[[#This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SUM(Table1456781123[[#This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SUM(Table1456781123[[#This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SUM(Table1456781123[[#This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SUM(Table1456781123[[#This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SUM(Table1456781123[[#This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SUM(Table1456781123[[#This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SUM(Table1456781123[[#This Row],[Grocery]:[Other Miscellaneous expenses]])</f>
        <v>0</v>
      </c>
    </row>
    <row r="17" spans="2:21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SUM(Table1456781123[[#This Row],[Grocery]:[Other Miscellaneous expenses]])</f>
        <v>0</v>
      </c>
    </row>
    <row r="18" spans="2:21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SUM(Table1456781123[[#This Row],[Grocery]:[Other Miscellaneous expenses]])</f>
        <v>0</v>
      </c>
    </row>
    <row r="19" spans="2:21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SUM(Table1456781123[[#This Row],[Grocery]:[Other Miscellaneous expenses]])</f>
        <v>0</v>
      </c>
      <c r="P19" s="24"/>
      <c r="Q19" s="24"/>
      <c r="R19" s="25"/>
      <c r="T19" s="24"/>
      <c r="U19" s="25"/>
    </row>
    <row r="20" spans="2:21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SUM(Table1456781123[[#This Row],[Grocery]:[Other Miscellaneous expenses]])</f>
        <v>0</v>
      </c>
    </row>
    <row r="21" spans="2:21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SUM(Table1456781123[[#This Row],[Grocery]:[Other Miscellaneous expenses]])</f>
        <v>0</v>
      </c>
    </row>
    <row r="22" spans="2:21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SUM(Table1456781123[[#This Row],[Grocery]:[Other Miscellaneous expenses]])</f>
        <v>0</v>
      </c>
    </row>
    <row r="23" spans="2:21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SUM(Table1456781123[[#This Row],[Grocery]:[Other Miscellaneous expenses]])</f>
        <v>0</v>
      </c>
    </row>
    <row r="24" spans="2:21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SUM(Table1456781123[[#This Row],[Grocery]:[Other Miscellaneous expenses]])</f>
        <v>0</v>
      </c>
    </row>
    <row r="25" spans="2:21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SUM(Table1456781123[[#This Row],[Grocery]:[Other Miscellaneous expenses]])</f>
        <v>0</v>
      </c>
    </row>
    <row r="26" spans="2:21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SUM(Table1456781123[[#This Row],[Grocery]:[Other Miscellaneous expenses]])</f>
        <v>0</v>
      </c>
    </row>
    <row r="27" spans="2:21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SUM(Table1456781123[[#This Row],[Grocery]:[Other Miscellaneous expenses]])</f>
        <v>0</v>
      </c>
    </row>
    <row r="28" spans="2:21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SUM(Table1456781123[[#This Row],[Grocery]:[Other Miscellaneous expenses]])</f>
        <v>0</v>
      </c>
    </row>
    <row r="29" spans="2:21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SUM(Table1456781123[[#This Row],[Grocery]:[Other Miscellaneous expenses]])</f>
        <v>0</v>
      </c>
    </row>
    <row r="30" spans="2:21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SUM(Table1456781123[[#This Row],[Grocery]:[Other Miscellaneous expenses]])</f>
        <v>0</v>
      </c>
    </row>
    <row r="31" spans="2:21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SUM(Table1456781123[[#This Row],[Grocery]:[Other Miscellaneous expenses]])</f>
        <v>0</v>
      </c>
    </row>
    <row r="32" spans="2:21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SUM(Table1456781123[[#This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SUM(Table1456781123[[#This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SUM(Table1456781123[[#This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SUM(Table1456781123[[#This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SUM(Table1456781123[[#This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SUM(Table1456781123[[#This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disablePrompts="1" count="1">
    <dataValidation type="list" allowBlank="1" showInputMessage="1" showErrorMessage="1" sqref="S6" xr:uid="{00000000-0002-0000-0900-000000000000}">
      <formula1>$C$4:$N$4</formula1>
    </dataValidation>
  </dataValidations>
  <hyperlinks>
    <hyperlink ref="O2" location="'Refer Sheet'!A1" display="'Refer Sheet'!" xr:uid="{F519DEF7-2A1D-41F5-8CC0-9A3CD6B5E8EF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9"/>
  <sheetViews>
    <sheetView showGridLines="0" topLeftCell="B1" zoomScale="90" zoomScaleNormal="90" workbookViewId="0">
      <selection activeCell="O2" sqref="O2"/>
    </sheetView>
  </sheetViews>
  <sheetFormatPr defaultColWidth="9.1796875" defaultRowHeight="13.5"/>
  <cols>
    <col min="1" max="1" width="2.7265625" style="16" customWidth="1"/>
    <col min="2" max="2" width="8.1796875" style="16" customWidth="1"/>
    <col min="3" max="3" width="10.54296875" style="16" customWidth="1"/>
    <col min="4" max="4" width="11" style="16" customWidth="1"/>
    <col min="5" max="5" width="14.453125" style="16" customWidth="1"/>
    <col min="6" max="6" width="14.1796875" style="16" customWidth="1"/>
    <col min="7" max="7" width="11" style="16" customWidth="1"/>
    <col min="8" max="8" width="13.1796875" style="16" customWidth="1"/>
    <col min="9" max="9" width="13.4531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20.179687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SUM(Table1456781124[[#This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SUM(Table1456781124[[#This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SUM(Table1456781124[[#This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SUM(Table1456781124[[#This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SUM(Table1456781124[[#This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SUM(Table1456781124[[#This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SUM(Table1456781124[[#This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SUM(Table1456781124[[#This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SUM(Table1456781124[[#This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SUM(Table1456781124[[#This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SUM(Table1456781124[[#This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SUM(Table1456781124[[#This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SUM(Table1456781124[[#This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SUM(Table1456781124[[#This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SUM(Table1456781124[[#This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SUM(Table1456781124[[#This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SUM(Table1456781124[[#This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SUM(Table1456781124[[#This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SUM(Table1456781124[[#This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SUM(Table1456781124[[#This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SUM(Table1456781124[[#This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SUM(Table1456781124[[#This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SUM(Table1456781124[[#This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SUM(Table1456781124[[#This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SUM(Table1456781124[[#This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SUM(Table1456781124[[#This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SUM(Table1456781124[[#This Row],[Grocery]:[Other Miscellaneous expenses]])</f>
        <v>0</v>
      </c>
    </row>
    <row r="33" spans="1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SUM(Table1456781124[[#This Row],[Grocery]:[Other Miscellaneous expenses]])</f>
        <v>0</v>
      </c>
    </row>
    <row r="34" spans="1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SUM(Table1456781124[[#This Row],[Grocery]:[Other Miscellaneous expenses]])</f>
        <v>0</v>
      </c>
    </row>
    <row r="35" spans="1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SUM(Table1456781124[[#This Row],[Grocery]:[Other Miscellaneous expenses]])</f>
        <v>0</v>
      </c>
    </row>
    <row r="36" spans="1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SUM(Table1456781124[[#This Row],[Grocery]:[Other Miscellaneous expenses]])</f>
        <v>0</v>
      </c>
    </row>
    <row r="37" spans="1:14">
      <c r="A37" s="57"/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SUM(Table1456781124[[#This Row],[Grocery]:[Other Miscellaneous expenses]])</f>
        <v>0</v>
      </c>
    </row>
    <row r="38" spans="1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A00-000000000000}">
      <formula1>$C$4:$N$4</formula1>
    </dataValidation>
  </dataValidations>
  <hyperlinks>
    <hyperlink ref="O2" location="'Refer Sheet'!A1" display="'Refer Sheet'!" xr:uid="{DEFDF92C-E1F4-4B84-8B23-4A86BD6EE08B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O39"/>
  <sheetViews>
    <sheetView showGridLines="0" zoomScale="90" zoomScaleNormal="90" workbookViewId="0">
      <selection activeCell="G7" sqref="G7"/>
    </sheetView>
  </sheetViews>
  <sheetFormatPr defaultColWidth="9.1796875" defaultRowHeight="13.5"/>
  <cols>
    <col min="1" max="1" width="2.453125" style="16" customWidth="1"/>
    <col min="2" max="2" width="8.1796875" style="16" customWidth="1"/>
    <col min="3" max="3" width="10.54296875" style="16" customWidth="1"/>
    <col min="4" max="4" width="10.7265625" style="16" customWidth="1"/>
    <col min="5" max="5" width="13.54296875" style="16" customWidth="1"/>
    <col min="6" max="6" width="14.453125" style="16" customWidth="1"/>
    <col min="7" max="7" width="11" style="16" customWidth="1"/>
    <col min="8" max="8" width="13.1796875" style="16" customWidth="1"/>
    <col min="9" max="9" width="11.5429687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21.2695312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SUM(Table1456781125[[#This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SUM(Table1456781125[[#This Row],[Grocery]:[Other Miscellaneous expenses]])</f>
        <v>0</v>
      </c>
    </row>
    <row r="8" spans="2:15">
      <c r="B8" s="18">
        <v>3</v>
      </c>
      <c r="C8" s="19"/>
      <c r="D8" s="19"/>
      <c r="E8" s="19"/>
      <c r="F8" s="19">
        <v>0</v>
      </c>
      <c r="G8" s="19"/>
      <c r="H8" s="19"/>
      <c r="I8" s="19"/>
      <c r="J8" s="19"/>
      <c r="K8" s="19"/>
      <c r="L8" s="19"/>
      <c r="M8" s="19"/>
      <c r="N8" s="23">
        <f>SUM(Table1456781125[[#This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SUM(Table1456781125[[#This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SUM(Table1456781125[[#This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SUM(Table1456781125[[#This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SUM(Table1456781125[[#This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SUM(Table1456781125[[#This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SUM(Table1456781125[[#This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SUM(Table1456781125[[#This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SUM(Table1456781125[[#This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SUM(Table1456781125[[#This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SUM(Table1456781125[[#This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SUM(Table1456781125[[#This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SUM(Table1456781125[[#This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SUM(Table1456781125[[#This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SUM(Table1456781125[[#This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SUM(Table1456781125[[#This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SUM(Table1456781125[[#This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SUM(Table1456781125[[#This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SUM(Table1456781125[[#This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SUM(Table1456781125[[#This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SUM(Table1456781125[[#This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SUM(Table1456781125[[#This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SUM(Table1456781125[[#This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SUM(Table1456781125[[#This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SUM(Table1456781125[[#This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SUM(Table1456781125[[#This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SUM(Table1456781125[[#This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SUM(Table1456781125[[#This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SUM(Table1456781125[[#This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SUM(Table1456781125[[#This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R6" xr:uid="{00000000-0002-0000-0B00-000000000000}">
      <formula1>$C$4:$N$4</formula1>
    </dataValidation>
  </dataValidations>
  <hyperlinks>
    <hyperlink ref="O2" location="'Refer Sheet'!A1" display="'Refer Sheet'!" xr:uid="{6666E388-5DCB-4520-98D7-C1FE3FA8E037}"/>
  </hyperlinks>
  <printOptions horizontalCentered="1"/>
  <pageMargins left="0.39370078740157499" right="0.39370078740157499" top="0.74803149606299202" bottom="0.74803149606299202" header="0.31496062992126" footer="0.31496062992126"/>
  <pageSetup paperSize="9" scale="85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3"/>
  <sheetViews>
    <sheetView showGridLines="0" zoomScale="90" zoomScaleNormal="90" zoomScaleSheetLayoutView="130" workbookViewId="0">
      <pane xSplit="1" ySplit="2" topLeftCell="B3" activePane="bottomRight" state="frozen"/>
      <selection pane="topRight"/>
      <selection pane="bottomLeft"/>
      <selection pane="bottomRight" activeCell="O17" sqref="O17"/>
    </sheetView>
  </sheetViews>
  <sheetFormatPr defaultColWidth="9.1796875" defaultRowHeight="20.149999999999999" customHeight="1"/>
  <cols>
    <col min="1" max="1" width="40.7265625" style="3" customWidth="1"/>
    <col min="2" max="2" width="27.81640625" style="3" customWidth="1"/>
    <col min="3" max="15" width="20.7265625" style="3" customWidth="1"/>
    <col min="16" max="16" width="24.1796875" style="3" customWidth="1"/>
    <col min="17" max="17" width="52.1796875" style="3" customWidth="1"/>
    <col min="18" max="18" width="60.26953125" style="3" customWidth="1"/>
    <col min="19" max="16384" width="9.1796875" style="3"/>
  </cols>
  <sheetData>
    <row r="1" spans="1:16" s="1" customFormat="1" ht="28.5" customHeight="1" thickBot="1">
      <c r="A1" s="81" t="s">
        <v>12</v>
      </c>
      <c r="B1" s="81"/>
      <c r="C1" s="81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2"/>
      <c r="P1" s="13"/>
    </row>
    <row r="2" spans="1:16" s="53" customFormat="1" ht="20.149999999999999" customHeight="1" thickBot="1">
      <c r="A2" s="48" t="s">
        <v>13</v>
      </c>
      <c r="B2" s="48" t="s">
        <v>14</v>
      </c>
      <c r="C2" s="49" t="s">
        <v>36</v>
      </c>
      <c r="D2" s="50" t="s">
        <v>37</v>
      </c>
      <c r="E2" s="50" t="s">
        <v>38</v>
      </c>
      <c r="F2" s="50" t="s">
        <v>39</v>
      </c>
      <c r="G2" s="50" t="s">
        <v>40</v>
      </c>
      <c r="H2" s="50" t="s">
        <v>41</v>
      </c>
      <c r="I2" s="50" t="s">
        <v>42</v>
      </c>
      <c r="J2" s="50" t="s">
        <v>43</v>
      </c>
      <c r="K2" s="50" t="s">
        <v>44</v>
      </c>
      <c r="L2" s="50" t="s">
        <v>45</v>
      </c>
      <c r="M2" s="50" t="s">
        <v>46</v>
      </c>
      <c r="N2" s="51" t="s">
        <v>47</v>
      </c>
      <c r="O2" s="52" t="s">
        <v>48</v>
      </c>
      <c r="P2" s="87" t="s">
        <v>71</v>
      </c>
    </row>
    <row r="3" spans="1:16" s="1" customFormat="1" ht="20.149999999999999" customHeight="1">
      <c r="A3" s="32" t="s">
        <v>15</v>
      </c>
      <c r="B3" s="4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9">
        <f>SUM(Table3[[#This Row],[Apr-26]:[Mar-27]])</f>
        <v>0</v>
      </c>
    </row>
    <row r="4" spans="1:16" s="1" customFormat="1" ht="20.149999999999999" customHeight="1">
      <c r="A4" s="27" t="s">
        <v>16</v>
      </c>
      <c r="B4" s="4">
        <v>200000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9">
        <f>SUM(Table3[[#This Row],[Apr-26]:[Mar-27]])</f>
        <v>0</v>
      </c>
    </row>
    <row r="5" spans="1:16" s="1" customFormat="1" ht="20.149999999999999" customHeight="1">
      <c r="A5" s="27" t="s">
        <v>17</v>
      </c>
      <c r="B5" s="4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9">
        <f>SUM(Table3[[#This Row],[Apr-26]:[Mar-27]])</f>
        <v>0</v>
      </c>
    </row>
    <row r="6" spans="1:16" s="1" customFormat="1" ht="20.149999999999999" customHeight="1">
      <c r="A6" s="27" t="s">
        <v>18</v>
      </c>
      <c r="B6" s="4">
        <v>20000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9">
        <f>SUM(Table3[[#This Row],[Apr-26]:[Mar-27]])</f>
        <v>0</v>
      </c>
    </row>
    <row r="7" spans="1:16" s="1" customFormat="1" ht="20.149999999999999" customHeight="1">
      <c r="A7" s="28" t="s">
        <v>19</v>
      </c>
      <c r="B7" s="6">
        <f>+SUM(B3:B6)</f>
        <v>220000</v>
      </c>
      <c r="C7" s="7">
        <f t="shared" ref="C7:N7" si="0">+SUM(C3:C6)</f>
        <v>0</v>
      </c>
      <c r="D7" s="7">
        <f t="shared" si="0"/>
        <v>0</v>
      </c>
      <c r="E7" s="7">
        <f t="shared" si="0"/>
        <v>0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0"/>
        <v>0</v>
      </c>
      <c r="N7" s="7">
        <f t="shared" si="0"/>
        <v>0</v>
      </c>
      <c r="O7" s="14">
        <f>SUM(Table3[[#This Row],[Apr-26]:[Mar-27]])</f>
        <v>0</v>
      </c>
    </row>
    <row r="8" spans="1:16" s="1" customFormat="1" ht="20.149999999999999" customHeight="1">
      <c r="A8" s="29" t="s">
        <v>20</v>
      </c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9">
        <f>SUM(Table3[[#This Row],[Apr-26]:[Mar-27]])</f>
        <v>0</v>
      </c>
    </row>
    <row r="9" spans="1:16" s="1" customFormat="1" ht="20.149999999999999" customHeight="1">
      <c r="A9" s="27" t="s">
        <v>21</v>
      </c>
      <c r="B9" s="4">
        <v>100000</v>
      </c>
      <c r="C9" s="5">
        <f>'April 26'!N37</f>
        <v>0</v>
      </c>
      <c r="D9" s="5">
        <f>'May 26'!N37</f>
        <v>0</v>
      </c>
      <c r="E9" s="5">
        <f>'June 26'!N37</f>
        <v>0</v>
      </c>
      <c r="F9" s="5">
        <f>'July 26'!N37</f>
        <v>0</v>
      </c>
      <c r="G9" s="5">
        <f>'Aug 26'!N37</f>
        <v>0</v>
      </c>
      <c r="H9" s="5">
        <f>'Sep 26'!N37</f>
        <v>0</v>
      </c>
      <c r="I9" s="5">
        <f>'Oct 26'!N37</f>
        <v>0</v>
      </c>
      <c r="J9" s="5">
        <f>'Nov 26'!N37</f>
        <v>0</v>
      </c>
      <c r="K9" s="5">
        <f>'Dec 26'!N37</f>
        <v>0</v>
      </c>
      <c r="L9" s="5">
        <f>'Jan 27'!N37</f>
        <v>0</v>
      </c>
      <c r="M9" s="5">
        <f>'Feb 27'!N37</f>
        <v>0</v>
      </c>
      <c r="N9" s="5">
        <f>'March 27'!N37</f>
        <v>0</v>
      </c>
      <c r="O9" s="9">
        <f>SUM(Table3[[#This Row],[Apr-26]:[Mar-27]])</f>
        <v>0</v>
      </c>
    </row>
    <row r="10" spans="1:16" s="1" customFormat="1" ht="20.149999999999999" customHeight="1">
      <c r="A10" s="27" t="s">
        <v>22</v>
      </c>
      <c r="B10" s="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9">
        <f>SUM(Table3[[#This Row],[Apr-26]:[Mar-27]])</f>
        <v>0</v>
      </c>
    </row>
    <row r="11" spans="1:16" s="1" customFormat="1" ht="20.25" customHeight="1">
      <c r="A11" s="28" t="s">
        <v>23</v>
      </c>
      <c r="B11" s="6">
        <f>+SUM(B9:B10)</f>
        <v>100000</v>
      </c>
      <c r="C11" s="7">
        <f t="shared" ref="C11:N11" si="1">+SUM(C9:C10)</f>
        <v>0</v>
      </c>
      <c r="D11" s="7">
        <f t="shared" si="1"/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14">
        <f>SUM(Table3[[#This Row],[Apr-26]:[Mar-27]])</f>
        <v>0</v>
      </c>
    </row>
    <row r="12" spans="1:16" s="1" customFormat="1" ht="20.149999999999999" customHeight="1">
      <c r="A12" s="30"/>
      <c r="B12" s="9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9">
        <f>SUM(Table3[[#This Row],[Apr-26]:[Mar-27]])</f>
        <v>0</v>
      </c>
    </row>
    <row r="13" spans="1:16" s="1" customFormat="1" ht="20.149999999999999" customHeight="1">
      <c r="A13" s="29" t="s">
        <v>24</v>
      </c>
      <c r="B13" s="6">
        <f>+B7-B11</f>
        <v>120000</v>
      </c>
      <c r="C13" s="7">
        <f t="shared" ref="C13:N13" si="2">+C7-C11</f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>
        <f t="shared" si="2"/>
        <v>0</v>
      </c>
      <c r="M13" s="7">
        <f t="shared" si="2"/>
        <v>0</v>
      </c>
      <c r="N13" s="7">
        <f t="shared" si="2"/>
        <v>0</v>
      </c>
      <c r="O13" s="14">
        <f>SUM(Table3[[#This Row],[Apr-26]:[Mar-27]])</f>
        <v>0</v>
      </c>
    </row>
    <row r="14" spans="1:16" s="1" customFormat="1" ht="20.149999999999999" customHeight="1" thickBot="1">
      <c r="A14" s="31" t="s">
        <v>25</v>
      </c>
      <c r="B14" s="10"/>
      <c r="C14" s="5">
        <f>+C13-$B$13</f>
        <v>-120000</v>
      </c>
      <c r="D14" s="5">
        <f t="shared" ref="D14:N14" si="3">+D13-$B$13</f>
        <v>-120000</v>
      </c>
      <c r="E14" s="5">
        <f t="shared" si="3"/>
        <v>-120000</v>
      </c>
      <c r="F14" s="5">
        <f t="shared" si="3"/>
        <v>-120000</v>
      </c>
      <c r="G14" s="5">
        <f t="shared" si="3"/>
        <v>-120000</v>
      </c>
      <c r="H14" s="5">
        <f t="shared" si="3"/>
        <v>-120000</v>
      </c>
      <c r="I14" s="5">
        <f t="shared" si="3"/>
        <v>-120000</v>
      </c>
      <c r="J14" s="5">
        <f t="shared" si="3"/>
        <v>-120000</v>
      </c>
      <c r="K14" s="5">
        <f t="shared" si="3"/>
        <v>-120000</v>
      </c>
      <c r="L14" s="5">
        <f t="shared" si="3"/>
        <v>-120000</v>
      </c>
      <c r="M14" s="5">
        <f t="shared" si="3"/>
        <v>-120000</v>
      </c>
      <c r="N14" s="5">
        <f t="shared" si="3"/>
        <v>-120000</v>
      </c>
      <c r="O14" s="15">
        <f>SUM(Table3[[#This Row],[Apr-26]:[Mar-27]])</f>
        <v>-1440000</v>
      </c>
    </row>
    <row r="16" spans="1:16" ht="20.149999999999999" customHeight="1">
      <c r="A16" s="11"/>
      <c r="L16" s="61"/>
      <c r="M16" s="62"/>
    </row>
    <row r="17" spans="12:13" ht="20.149999999999999" customHeight="1">
      <c r="L17" s="61"/>
      <c r="M17" s="61"/>
    </row>
    <row r="18" spans="12:13" ht="20.149999999999999" customHeight="1">
      <c r="L18" s="61"/>
    </row>
    <row r="22" spans="12:13" ht="30" customHeight="1"/>
    <row r="23" spans="12:13" ht="27.75" customHeight="1"/>
  </sheetData>
  <mergeCells count="1">
    <mergeCell ref="A1:C1"/>
  </mergeCells>
  <conditionalFormatting sqref="C14:N14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P2" location="'Refer Sheet'!A1" display="'Refer Sheet'!" xr:uid="{B3B79B31-9489-4FFB-BDCD-3E72F5E26AD7}"/>
  </hyperlinks>
  <printOptions horizontalCentered="1"/>
  <pageMargins left="0.39370078740157499" right="0.39370078740157499" top="0.78740157480314998" bottom="0.78740157480314998" header="0.31496062992126" footer="0.31496062992126"/>
  <pageSetup scale="41" orientation="landscape" r:id="rId1"/>
  <ignoredErrors>
    <ignoredError sqref="C10:C14 N7:N9 K7:K9 G7:G9 G10:G14 H10:H14 I10:I14 J10:J14 K10:K14 L10:L14 M10:M14 N10:N14 C9 D7:D8 D10:D14 D9 E7:E8 E10:E14 E9 F10:F14 F9 F7:F8 H7:H9 I7:I9 J7:J9 L7:L9 M7:M9 C7:C8" calculatedColumn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O16"/>
  <sheetViews>
    <sheetView showGridLines="0" topLeftCell="A10" workbookViewId="0">
      <selection activeCell="D5" sqref="D5"/>
    </sheetView>
  </sheetViews>
  <sheetFormatPr defaultRowHeight="14.5"/>
  <cols>
    <col min="2" max="2" width="37.54296875" customWidth="1"/>
    <col min="3" max="3" width="17.81640625" customWidth="1"/>
    <col min="4" max="4" width="10.54296875" customWidth="1"/>
    <col min="15" max="15" width="21.81640625" customWidth="1"/>
  </cols>
  <sheetData>
    <row r="1" spans="2:15" s="16" customFormat="1" ht="14" thickBot="1"/>
    <row r="2" spans="2:15" ht="19" thickBot="1">
      <c r="B2" s="64" t="s">
        <v>78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7" t="s">
        <v>71</v>
      </c>
    </row>
    <row r="3" spans="2:15" ht="15" thickBot="1"/>
    <row r="4" spans="2:15" ht="15.5">
      <c r="B4" s="42" t="s">
        <v>26</v>
      </c>
      <c r="C4" s="43" t="s">
        <v>49</v>
      </c>
      <c r="D4" s="44" t="s">
        <v>27</v>
      </c>
    </row>
    <row r="5" spans="2:15" ht="15.5">
      <c r="B5" s="58" t="str">
        <f>'Refer Sheet'!C12</f>
        <v>Grocery</v>
      </c>
      <c r="C5" s="59">
        <f>SUM('April 26'!C37,'May 26'!C37,'June 26'!C37,'July 26'!C37,'Aug 26'!C37,'Sep 26'!C37,'Oct 26'!C37,'Nov 26'!C37,'Dec 26'!C37,'Jan 27'!C37,'Feb 27'!C37,'March 27'!C37)</f>
        <v>0</v>
      </c>
      <c r="D5" s="60" t="e">
        <f>C5/$C$16</f>
        <v>#DIV/0!</v>
      </c>
    </row>
    <row r="6" spans="2:15" ht="15.5">
      <c r="B6" s="58" t="str">
        <f>'Refer Sheet'!C13</f>
        <v>Family Members</v>
      </c>
      <c r="C6" s="59">
        <f>SUM('April 26'!D37,'May 26'!D37,'June 26'!D37,'July 26'!D37,'Aug 26'!D37,'Sep 26'!D37,'Oct 26'!D37,'Nov 26'!D37,'Dec 26'!D37,'Jan 27'!D37,'Feb 27'!D37,'March 27'!D37)</f>
        <v>0</v>
      </c>
      <c r="D6" s="60" t="e">
        <f t="shared" ref="D6:D16" si="0">C6/$C$16</f>
        <v>#DIV/0!</v>
      </c>
    </row>
    <row r="7" spans="2:15" ht="15.5">
      <c r="B7" s="58" t="str">
        <f>'Refer Sheet'!C14</f>
        <v>Petrol/  Transportation Expense</v>
      </c>
      <c r="C7" s="59">
        <f>SUM('April 26'!E37,'May 26'!E37,'June 26'!E37,'July 26'!E37,'Aug 26'!E37,'Sep 26'!E37,'Oct 26'!E37,'Nov 26'!E37,'Dec 26'!E37,'Jan 27'!E37,'Feb 27'!E37,'March 27'!E37)</f>
        <v>0</v>
      </c>
      <c r="D7" s="60" t="e">
        <f t="shared" si="0"/>
        <v>#DIV/0!</v>
      </c>
    </row>
    <row r="8" spans="2:15" ht="15.5">
      <c r="B8" s="58" t="str">
        <f>'Refer Sheet'!C15</f>
        <v>Rent/Flat Maintanance/ EMI</v>
      </c>
      <c r="C8" s="59">
        <f>SUM('April 26'!F37,'May 26'!F37,'June 26'!F37,'July 26'!F37,'Aug 26'!F37,'Sep 26'!F37,'Oct 26'!F37,'Nov 26'!F37,'Dec 26'!F37,'Jan 27'!F37,'Feb 27'!F37,'March 27'!F37)</f>
        <v>0</v>
      </c>
      <c r="D8" s="60" t="e">
        <f t="shared" si="0"/>
        <v>#DIV/0!</v>
      </c>
    </row>
    <row r="9" spans="2:15" ht="15.5">
      <c r="B9" s="58" t="str">
        <f>'Refer Sheet'!C16</f>
        <v>Shopping- Cloths, electronic, etc</v>
      </c>
      <c r="C9" s="59">
        <f>SUM('April 26'!G37,'May 26'!G37,'June 26'!G37,'July 26'!G37,'Aug 26'!G37,'Sep 26'!G37,'Oct 26'!G37,'Nov 26'!G37,'Dec 26'!G37,'Jan 27'!G37,'Feb 27'!G37,'March 27'!G37)</f>
        <v>0</v>
      </c>
      <c r="D9" s="60" t="e">
        <f t="shared" si="0"/>
        <v>#DIV/0!</v>
      </c>
    </row>
    <row r="10" spans="2:15" ht="15.5">
      <c r="B10" s="58" t="str">
        <f>'Refer Sheet'!C17</f>
        <v>Utility /Repair Expenses (Telephone,Gas,cable)</v>
      </c>
      <c r="C10" s="59">
        <f>SUM('April 26'!H37,'May 26'!H37,'June 26'!H37,'July 26'!H37,'Aug 26'!H37,'Sep 26'!H37,'Oct 26'!H37,'Nov 26'!H37,'Dec 26'!H37,'Jan 27'!H37,'Feb 27'!H37,'March 27'!H37)</f>
        <v>0</v>
      </c>
      <c r="D10" s="60" t="e">
        <f t="shared" si="0"/>
        <v>#DIV/0!</v>
      </c>
    </row>
    <row r="11" spans="2:15" ht="15.5">
      <c r="B11" s="58" t="str">
        <f>'Refer Sheet'!C18</f>
        <v>Learning &amp; Education</v>
      </c>
      <c r="C11" s="59">
        <f>SUM('April 26'!I37,'May 26'!I37,'June 26'!I37,'July 26'!I37,'Aug 26'!I37,'Sep 26'!I37,'Oct 26'!I37,'Nov 26'!I37,'Dec 26'!I37,'Jan 27'!I37,'Feb 27'!I37,'March 27'!I37)</f>
        <v>0</v>
      </c>
      <c r="D11" s="60" t="e">
        <f t="shared" si="0"/>
        <v>#DIV/0!</v>
      </c>
    </row>
    <row r="12" spans="2:15" ht="15.5">
      <c r="B12" s="58" t="str">
        <f>'Refer Sheet'!C19</f>
        <v>Doctor's consultation/ Tests/ Medicines</v>
      </c>
      <c r="C12" s="59">
        <f>SUM('April 26'!J37,'May 26'!J37,'June 26'!J37,'July 26'!J37,'Aug 26'!J37,'Sep 26'!J37,'Oct 26'!J37,'Nov 26'!J37,'Dec 26'!J37,'Jan 27'!J37,'Feb 27'!J37,'March 27'!J37)</f>
        <v>0</v>
      </c>
      <c r="D12" s="60" t="e">
        <f t="shared" si="0"/>
        <v>#DIV/0!</v>
      </c>
    </row>
    <row r="13" spans="2:15" ht="15.5">
      <c r="B13" s="58" t="str">
        <f>'Refer Sheet'!C20</f>
        <v>Office Expenses</v>
      </c>
      <c r="C13" s="59">
        <f>SUM('April 26'!K37,'May 26'!K37,'June 26'!K37,'July 26'!K37,'Aug 26'!K37,'Sep 26'!K37,'Oct 26'!K37,'Nov 26'!K37,'Dec 26'!K37,'Jan 27'!K37,'Feb 27'!K37,'March 27'!K37)</f>
        <v>0</v>
      </c>
      <c r="D13" s="60" t="e">
        <f t="shared" si="0"/>
        <v>#DIV/0!</v>
      </c>
    </row>
    <row r="14" spans="2:15" ht="15.5">
      <c r="B14" s="58" t="str">
        <f>'Refer Sheet'!C21</f>
        <v>Travel, Dining, entertainment</v>
      </c>
      <c r="C14" s="59">
        <f>SUM('April 26'!L37,'May 26'!L37,'June 26'!L37,'July 26'!L37,'Aug 26'!L37,'Sep 26'!L37,'Oct 26'!L37,'Nov 26'!L37,'Dec 26'!L37,'Jan 27'!L37,'Feb 27'!L37,'March 27'!L37)</f>
        <v>0</v>
      </c>
      <c r="D14" s="60" t="e">
        <f t="shared" si="0"/>
        <v>#DIV/0!</v>
      </c>
    </row>
    <row r="15" spans="2:15" ht="15.5">
      <c r="B15" s="58" t="str">
        <f>'Refer Sheet'!C22</f>
        <v>Other Miscellaneous expenses</v>
      </c>
      <c r="C15" s="59">
        <f>SUM('April 26'!M37,'May 26'!M37,'June 26'!M37,'July 26'!M37,'Aug 26'!M37,'Sep 26'!M37,'Oct 26'!M37,'Nov 26'!M37,'Dec 26'!M37,'Jan 27'!M37,'Feb 27'!M37,'March 27'!M37)</f>
        <v>0</v>
      </c>
      <c r="D15" s="60" t="e">
        <f t="shared" si="0"/>
        <v>#DIV/0!</v>
      </c>
    </row>
    <row r="16" spans="2:15" ht="16" thickBot="1">
      <c r="B16" s="45" t="s">
        <v>6</v>
      </c>
      <c r="C16" s="46">
        <f>SUM(C5:C15)</f>
        <v>0</v>
      </c>
      <c r="D16" s="47" t="e">
        <f t="shared" si="0"/>
        <v>#DIV/0!</v>
      </c>
    </row>
  </sheetData>
  <sheetProtection algorithmName="SHA-512" hashValue="E24hnyYw4748miZ6a3ZQO8aHvCduq66EmTz0ZUvMaDmg/dnxnHs/dGqoHDepSm/8SJaBVrisJkdvUhb+yplP4Q==" saltValue="RYuhSDDcK0UnD41RYxzJig==" spinCount="100000" sheet="1" objects="1" scenarios="1"/>
  <protectedRanges>
    <protectedRange sqref="B1:O17" name="Range2"/>
  </protectedRanges>
  <autoFilter ref="B4:D16" xr:uid="{00000000-0009-0000-0000-00000D000000}"/>
  <mergeCells count="1">
    <mergeCell ref="B2:N2"/>
  </mergeCells>
  <hyperlinks>
    <hyperlink ref="O2" location="'Refer Sheet'!A1" display="'Refer Sheet'!" xr:uid="{0191F596-B726-475B-A0CE-CB63C40BA48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zoomScale="90" zoomScaleNormal="90" workbookViewId="0">
      <selection activeCell="K9" sqref="K9"/>
    </sheetView>
  </sheetViews>
  <sheetFormatPr defaultColWidth="9.1796875" defaultRowHeight="13.5"/>
  <cols>
    <col min="1" max="1" width="2.81640625" style="16" customWidth="1"/>
    <col min="2" max="2" width="8.1796875" style="16" customWidth="1"/>
    <col min="3" max="3" width="10.54296875" style="16" customWidth="1"/>
    <col min="4" max="4" width="11.36328125" style="16" customWidth="1"/>
    <col min="5" max="5" width="16" style="16" customWidth="1"/>
    <col min="6" max="6" width="14.453125" style="16" customWidth="1"/>
    <col min="7" max="7" width="12.1796875" style="16" customWidth="1"/>
    <col min="8" max="8" width="13.1796875" style="16" customWidth="1"/>
    <col min="9" max="9" width="12.81640625" style="16" customWidth="1"/>
    <col min="10" max="10" width="15.453125" style="16" customWidth="1"/>
    <col min="11" max="11" width="11.453125" style="16" customWidth="1"/>
    <col min="12" max="12" width="16.26953125" style="16" customWidth="1"/>
    <col min="13" max="13" width="15.7265625" style="16" customWidth="1"/>
    <col min="14" max="14" width="14" style="16" customWidth="1"/>
    <col min="15" max="15" width="14.54296875" style="16" customWidth="1"/>
    <col min="16" max="16" width="7.81640625" style="16" customWidth="1"/>
    <col min="17" max="16384" width="9.1796875" style="16"/>
  </cols>
  <sheetData>
    <row r="1" spans="1:15" ht="19" thickBot="1">
      <c r="M1" s="63"/>
      <c r="N1" s="63"/>
    </row>
    <row r="2" spans="1:15" ht="29.5" thickBot="1">
      <c r="A2" s="16" t="s">
        <v>34</v>
      </c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1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1:15" s="73" customFormat="1" ht="68" hidden="1" thickBot="1">
      <c r="B4" s="70" t="s">
        <v>1</v>
      </c>
      <c r="C4" s="71" t="s">
        <v>50</v>
      </c>
      <c r="D4" s="72" t="s">
        <v>31</v>
      </c>
      <c r="E4" s="72" t="s">
        <v>32</v>
      </c>
      <c r="F4" s="72" t="s">
        <v>33</v>
      </c>
      <c r="G4" s="72" t="s">
        <v>3</v>
      </c>
      <c r="H4" s="72" t="s">
        <v>30</v>
      </c>
      <c r="I4" s="72" t="s">
        <v>28</v>
      </c>
      <c r="J4" s="72" t="s">
        <v>4</v>
      </c>
      <c r="K4" s="72" t="s">
        <v>35</v>
      </c>
      <c r="L4" s="72" t="s">
        <v>29</v>
      </c>
      <c r="M4" s="72" t="s">
        <v>5</v>
      </c>
      <c r="N4" s="74" t="s">
        <v>6</v>
      </c>
    </row>
    <row r="5" spans="1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1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SUM(Table14567811[[#This Row],[0]:[Other Miscellaneous expenses]])</f>
        <v>0</v>
      </c>
      <c r="O6" s="24"/>
    </row>
    <row r="7" spans="1:15">
      <c r="B7" s="18">
        <v>2</v>
      </c>
      <c r="C7" s="20"/>
      <c r="D7" s="19">
        <v>0</v>
      </c>
      <c r="E7" s="19"/>
      <c r="F7" s="19"/>
      <c r="G7" s="19"/>
      <c r="H7" s="21"/>
      <c r="I7" s="19"/>
      <c r="J7" s="19">
        <v>0</v>
      </c>
      <c r="K7" s="19"/>
      <c r="L7" s="19">
        <v>0</v>
      </c>
      <c r="M7" s="19"/>
      <c r="N7" s="23">
        <f>SUM(Table14567811[[#This Row],[0]:[Other Miscellaneous expenses]])</f>
        <v>0</v>
      </c>
      <c r="O7" s="24"/>
    </row>
    <row r="8" spans="1:15">
      <c r="B8" s="18">
        <v>3</v>
      </c>
      <c r="C8" s="19"/>
      <c r="D8" s="19"/>
      <c r="E8" s="19"/>
      <c r="F8" s="19"/>
      <c r="G8" s="19"/>
      <c r="H8" s="19"/>
      <c r="I8" s="19">
        <v>0</v>
      </c>
      <c r="J8" s="19"/>
      <c r="K8" s="19"/>
      <c r="L8" s="19"/>
      <c r="M8" s="19"/>
      <c r="N8" s="23">
        <f>SUM(Table14567811[[#This Row],[0]:[Other Miscellaneous expenses]])</f>
        <v>0</v>
      </c>
      <c r="O8" s="24"/>
    </row>
    <row r="9" spans="1:15">
      <c r="B9" s="18">
        <v>4</v>
      </c>
      <c r="C9" s="19"/>
      <c r="D9" s="19">
        <v>0</v>
      </c>
      <c r="E9" s="19"/>
      <c r="F9" s="19"/>
      <c r="G9" s="19"/>
      <c r="H9" s="19"/>
      <c r="I9" s="19"/>
      <c r="J9" s="19"/>
      <c r="K9" s="19"/>
      <c r="L9" s="19">
        <v>0</v>
      </c>
      <c r="M9" s="19"/>
      <c r="N9" s="23">
        <f>SUM(Table14567811[[#This Row],[0]:[Other Miscellaneous expenses]])</f>
        <v>0</v>
      </c>
      <c r="O9" s="24"/>
    </row>
    <row r="10" spans="1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SUM(Table14567811[[#This Row],[0]:[Other Miscellaneous expenses]])</f>
        <v>0</v>
      </c>
      <c r="O10" s="24"/>
    </row>
    <row r="11" spans="1:15">
      <c r="B11" s="18">
        <v>6</v>
      </c>
      <c r="C11" s="19"/>
      <c r="D11" s="19"/>
      <c r="E11" s="19"/>
      <c r="F11" s="19"/>
      <c r="G11" s="19"/>
      <c r="H11" s="20">
        <v>0</v>
      </c>
      <c r="I11" s="19"/>
      <c r="J11" s="19"/>
      <c r="K11" s="19"/>
      <c r="L11" s="19"/>
      <c r="M11" s="19"/>
      <c r="N11" s="23">
        <f>SUM(Table14567811[[#This Row],[0]:[Other Miscellaneous expenses]])</f>
        <v>0</v>
      </c>
      <c r="O11" s="24"/>
    </row>
    <row r="12" spans="1:15">
      <c r="B12" s="18">
        <v>7</v>
      </c>
      <c r="C12" s="19"/>
      <c r="D12" s="19"/>
      <c r="E12" s="19"/>
      <c r="F12" s="19"/>
      <c r="G12" s="19"/>
      <c r="H12" s="19"/>
      <c r="I12" s="19"/>
      <c r="J12" s="19">
        <v>0</v>
      </c>
      <c r="K12" s="19"/>
      <c r="L12" s="19"/>
      <c r="M12" s="19"/>
      <c r="N12" s="23">
        <f>SUM(Table14567811[[#This Row],[0]:[Other Miscellaneous expenses]])</f>
        <v>0</v>
      </c>
      <c r="O12" s="24"/>
    </row>
    <row r="13" spans="1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SUM(Table14567811[[#This Row],[0]:[Other Miscellaneous expenses]])</f>
        <v>0</v>
      </c>
    </row>
    <row r="14" spans="1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SUM(Table14567811[[#This Row],[0]:[Other Miscellaneous expenses]])</f>
        <v>0</v>
      </c>
    </row>
    <row r="15" spans="1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SUM(Table14567811[[#This Row],[0]:[Other Miscellaneous expenses]])</f>
        <v>0</v>
      </c>
    </row>
    <row r="16" spans="1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SUM(Table14567811[[#This Row],[0]:[Other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SUM(Table14567811[[#This Row],[0]:[Other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SUM(Table14567811[[#This Row],[0]:[Other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SUM(Table14567811[[#This Row],[0]:[Other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SUM(Table14567811[[#This Row],[0]:[Other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SUM(Table14567811[[#This Row],[0]:[Other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SUM(Table14567811[[#This Row],[0]:[Other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SUM(Table14567811[[#This Row],[0]:[Other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SUM(Table14567811[[#This Row],[0]:[Other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SUM(Table14567811[[#This Row],[0]:[Other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SUM(Table14567811[[#This Row],[0]:[Other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SUM(Table14567811[[#This Row],[0]:[Other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SUM(Table14567811[[#This Row],[0]:[Other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SUM(Table14567811[[#This Row],[0]:[Other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SUM(Table14567811[[#This Row],[0]:[Other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SUM(Table14567811[[#This Row],[0]:[Other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SUM(Table14567811[[#This Row],[0]:[Other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SUM(Table14567811[[#This Row],[0]:[Other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SUM(Table14567811[[#This Row],[0]:[Other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SUM(Table14567811[[#This Row],[0]:[Other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SUM(Table14567811[[#This Row],[0]:[Other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SUM(Table14567811[[#This Row],[0]:[Other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X6" xr:uid="{00000000-0002-0000-0000-000000000000}">
      <formula1>$C$4:$N$4</formula1>
    </dataValidation>
  </dataValidations>
  <hyperlinks>
    <hyperlink ref="O2" location="'Refer Sheet'!A1" display="'Refer Sheet'!" xr:uid="{C7877931-B07F-4AE3-94E7-59FEA59EE898}"/>
  </hyperlinks>
  <printOptions horizontalCentered="1"/>
  <pageMargins left="0.39370078740157499" right="0.39370078740157499" top="0.74803149606299202" bottom="0.74803149606299202" header="0.31496062992126" footer="0.31496062992126"/>
  <pageSetup paperSize="9" scale="8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9"/>
  <sheetViews>
    <sheetView showGridLines="0" zoomScale="90" zoomScaleNormal="90" workbookViewId="0">
      <selection activeCell="B1" sqref="B1:N37"/>
    </sheetView>
  </sheetViews>
  <sheetFormatPr defaultColWidth="9.1796875" defaultRowHeight="13.5"/>
  <cols>
    <col min="1" max="1" width="3.08984375" style="16" customWidth="1"/>
    <col min="2" max="2" width="8.1796875" style="16" customWidth="1"/>
    <col min="3" max="3" width="10.54296875" style="16" customWidth="1"/>
    <col min="4" max="4" width="11.36328125" style="16" customWidth="1"/>
    <col min="5" max="5" width="16.26953125" style="16" customWidth="1"/>
    <col min="6" max="6" width="11.7265625" style="16" customWidth="1"/>
    <col min="7" max="7" width="11" style="16" customWidth="1"/>
    <col min="8" max="8" width="13.1796875" style="16" customWidth="1"/>
    <col min="9" max="9" width="14.816406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4.54296875" style="16" customWidth="1"/>
    <col min="16" max="16" width="7.81640625" style="16" customWidth="1"/>
    <col min="17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67" t="s">
        <v>1</v>
      </c>
      <c r="C4" s="68" t="s">
        <v>2</v>
      </c>
      <c r="D4" s="68" t="s">
        <v>31</v>
      </c>
      <c r="E4" s="68" t="s">
        <v>32</v>
      </c>
      <c r="F4" s="68" t="s">
        <v>33</v>
      </c>
      <c r="G4" s="68" t="s">
        <v>3</v>
      </c>
      <c r="H4" s="68" t="s">
        <v>30</v>
      </c>
      <c r="I4" s="68" t="s">
        <v>28</v>
      </c>
      <c r="J4" s="68" t="s">
        <v>4</v>
      </c>
      <c r="K4" s="68" t="s">
        <v>35</v>
      </c>
      <c r="L4" s="68" t="s">
        <v>29</v>
      </c>
      <c r="M4" s="68" t="s">
        <v>5</v>
      </c>
      <c r="N4" s="69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SUM(Table1456781115[[#This Row],[Grocery]:[Other Miscellaneous expenses]])</f>
        <v>0</v>
      </c>
      <c r="O6" s="24"/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SUM(Table1456781115[[#This Row],[Grocery]:[Other Miscellaneous expenses]])</f>
        <v>0</v>
      </c>
      <c r="O7" s="24"/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SUM(Table1456781115[[#This Row],[Grocery]:[Other Miscellaneous expenses]])</f>
        <v>0</v>
      </c>
      <c r="O8" s="24"/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SUM(Table1456781115[[#This Row],[Grocery]:[Other Miscellaneous expenses]])</f>
        <v>0</v>
      </c>
      <c r="O9" s="24"/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SUM(Table1456781115[[#This Row],[Grocery]:[Other Miscellaneous expenses]])</f>
        <v>0</v>
      </c>
      <c r="O10" s="24"/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SUM(Table1456781115[[#This Row],[Grocery]:[Other Miscellaneous expenses]])</f>
        <v>0</v>
      </c>
      <c r="O11" s="24"/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SUM(Table1456781115[[#This Row],[Grocery]:[Other Miscellaneous expenses]])</f>
        <v>0</v>
      </c>
      <c r="O12" s="24"/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SUM(Table1456781115[[#This Row],[Grocery]:[Other Miscellaneous expenses]])</f>
        <v>0</v>
      </c>
      <c r="O13" s="24"/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SUM(Table1456781115[[#This Row],[Grocery]:[Other Miscellaneous expenses]])</f>
        <v>0</v>
      </c>
      <c r="O14" s="24"/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SUM(Table1456781115[[#This Row],[Grocery]:[Other Miscellaneous expenses]])</f>
        <v>0</v>
      </c>
      <c r="O15" s="24"/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SUM(Table1456781115[[#This Row],[Grocery]:[Other Miscellaneous expenses]])</f>
        <v>0</v>
      </c>
      <c r="O16" s="24"/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SUM(Table1456781115[[#This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SUM(Table1456781115[[#This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SUM(Table1456781115[[#This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SUM(Table1456781115[[#This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SUM(Table1456781115[[#This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SUM(Table1456781115[[#This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SUM(Table1456781115[[#This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SUM(Table1456781115[[#This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SUM(Table1456781115[[#This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SUM(Table1456781115[[#This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SUM(Table1456781115[[#This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SUM(Table1456781115[[#This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SUM(Table1456781115[[#This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SUM(Table1456781115[[#This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SUM(Table1456781115[[#This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SUM(Table1456781115[[#This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SUM(Table1456781115[[#This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SUM(Table1456781115[[#This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SUM(Table1456781115[[#This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SUM(Table1456781115[[#This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SUM(Table1456781115[[#This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X6" xr:uid="{00000000-0002-0000-0100-000000000000}">
      <formula1>$C$4:$N$4</formula1>
    </dataValidation>
  </dataValidations>
  <hyperlinks>
    <hyperlink ref="O2" location="'Refer Sheet'!A1" display="'Refer Sheet'!" xr:uid="{2BA6FD89-566C-4ACE-B637-3D7E5D030BBA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39"/>
  <sheetViews>
    <sheetView showGridLines="0" zoomScale="90" zoomScaleNormal="90" workbookViewId="0">
      <selection activeCell="B1" sqref="B1:N37"/>
    </sheetView>
  </sheetViews>
  <sheetFormatPr defaultColWidth="9.1796875" defaultRowHeight="13.5"/>
  <cols>
    <col min="1" max="1" width="3.453125" style="16" customWidth="1"/>
    <col min="2" max="2" width="8.1796875" style="16" customWidth="1"/>
    <col min="3" max="3" width="10.54296875" style="16" customWidth="1"/>
    <col min="4" max="4" width="11" style="16" customWidth="1"/>
    <col min="5" max="5" width="16.36328125" style="16" customWidth="1"/>
    <col min="6" max="6" width="13.90625" style="16" customWidth="1"/>
    <col min="7" max="7" width="11" style="16" customWidth="1"/>
    <col min="8" max="8" width="13.1796875" style="16" customWidth="1"/>
    <col min="9" max="9" width="12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4.81640625" style="16" customWidth="1"/>
    <col min="16" max="16384" width="9.1796875" style="16"/>
  </cols>
  <sheetData>
    <row r="1" spans="2:15" ht="19" thickBot="1">
      <c r="M1" s="63"/>
      <c r="N1" s="63"/>
    </row>
    <row r="2" spans="2:15" ht="35.5" customHeight="1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SUM(Table1456781116[[#This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SUM(Table1456781116[[#This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SUM(Table1456781116[[#This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SUM(Table1456781116[[#This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SUM(Table1456781116[[#This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SUM(Table1456781116[[#This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SUM(Table1456781116[[#This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SUM(Table1456781116[[#This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SUM(Table1456781116[[#This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SUM(Table1456781116[[#This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SUM(Table1456781116[[#This Row],[Grocery]:[Other Miscellaneous expenses]])</f>
        <v>0</v>
      </c>
    </row>
    <row r="17" spans="2:20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SUM(Table1456781116[[#This Row],[Grocery]:[Other Miscellaneous expenses]])</f>
        <v>0</v>
      </c>
    </row>
    <row r="18" spans="2:20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SUM(Table1456781116[[#This Row],[Grocery]:[Other Miscellaneous expenses]])</f>
        <v>0</v>
      </c>
      <c r="R18" s="16">
        <v>5000</v>
      </c>
      <c r="S18" s="16" t="s">
        <v>7</v>
      </c>
    </row>
    <row r="19" spans="2:20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SUM(Table1456781116[[#This Row],[Grocery]:[Other Miscellaneous expenses]])</f>
        <v>0</v>
      </c>
      <c r="R19" s="16">
        <v>6400</v>
      </c>
      <c r="S19" s="16" t="s">
        <v>8</v>
      </c>
    </row>
    <row r="20" spans="2:20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SUM(Table1456781116[[#This Row],[Grocery]:[Other Miscellaneous expenses]])</f>
        <v>0</v>
      </c>
      <c r="R20" s="16">
        <v>1000</v>
      </c>
      <c r="S20" s="16" t="s">
        <v>9</v>
      </c>
    </row>
    <row r="21" spans="2:20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SUM(Table1456781116[[#This Row],[Grocery]:[Other Miscellaneous expenses]])</f>
        <v>0</v>
      </c>
      <c r="R21" s="16">
        <v>5500</v>
      </c>
      <c r="S21" s="16" t="s">
        <v>10</v>
      </c>
      <c r="T21" s="16" t="s">
        <v>11</v>
      </c>
    </row>
    <row r="22" spans="2:20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SUM(Table1456781116[[#This Row],[Grocery]:[Other Miscellaneous expenses]])</f>
        <v>0</v>
      </c>
    </row>
    <row r="23" spans="2:20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SUM(Table1456781116[[#This Row],[Grocery]:[Other Miscellaneous expenses]])</f>
        <v>0</v>
      </c>
    </row>
    <row r="24" spans="2:20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SUM(Table1456781116[[#This Row],[Grocery]:[Other Miscellaneous expenses]])</f>
        <v>0</v>
      </c>
    </row>
    <row r="25" spans="2:20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SUM(Table1456781116[[#This Row],[Grocery]:[Other Miscellaneous expenses]])</f>
        <v>0</v>
      </c>
    </row>
    <row r="26" spans="2:20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SUM(Table1456781116[[#This Row],[Grocery]:[Other Miscellaneous expenses]])</f>
        <v>0</v>
      </c>
    </row>
    <row r="27" spans="2:20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SUM(Table1456781116[[#This Row],[Grocery]:[Other Miscellaneous expenses]])</f>
        <v>0</v>
      </c>
    </row>
    <row r="28" spans="2:20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SUM(Table1456781116[[#This Row],[Grocery]:[Other Miscellaneous expenses]])</f>
        <v>0</v>
      </c>
    </row>
    <row r="29" spans="2:20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SUM(Table1456781116[[#This Row],[Grocery]:[Other Miscellaneous expenses]])</f>
        <v>0</v>
      </c>
    </row>
    <row r="30" spans="2:20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SUM(Table1456781116[[#This Row],[Grocery]:[Other Miscellaneous expenses]])</f>
        <v>0</v>
      </c>
    </row>
    <row r="31" spans="2:20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SUM(Table1456781116[[#This Row],[Grocery]:[Other Miscellaneous expenses]])</f>
        <v>0</v>
      </c>
    </row>
    <row r="32" spans="2:20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SUM(Table1456781116[[#This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SUM(Table1456781116[[#This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SUM(Table1456781116[[#This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SUM(Table1456781116[[#This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SUM(Table1456781116[[#This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SUM(Table1456781116[[#This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200-000000000000}">
      <formula1>$C$4:$N$4</formula1>
    </dataValidation>
  </dataValidations>
  <hyperlinks>
    <hyperlink ref="O2" location="'Refer Sheet'!A1" display="'Refer Sheet'!" xr:uid="{8B3D3F96-98F5-434A-B25B-FBB9D18E32E5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39"/>
  <sheetViews>
    <sheetView showGridLines="0" zoomScale="90" zoomScaleNormal="90" workbookViewId="0">
      <selection activeCell="B1" sqref="B1:N37"/>
    </sheetView>
  </sheetViews>
  <sheetFormatPr defaultColWidth="9.1796875" defaultRowHeight="13.5"/>
  <cols>
    <col min="1" max="1" width="2.7265625" style="16" customWidth="1"/>
    <col min="2" max="2" width="8.1796875" style="16" customWidth="1"/>
    <col min="3" max="3" width="10.54296875" style="16" customWidth="1"/>
    <col min="4" max="4" width="11.08984375" style="16" customWidth="1"/>
    <col min="5" max="5" width="18.1796875" style="16" customWidth="1"/>
    <col min="6" max="6" width="14.26953125" style="16" customWidth="1"/>
    <col min="7" max="7" width="11" style="16" customWidth="1"/>
    <col min="8" max="8" width="13.1796875" style="16" customWidth="1"/>
    <col min="9" max="9" width="11.72656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5.2695312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SUM(Table1456781117[[#This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SUM(Table1456781117[[#This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SUM(Table1456781117[[#This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SUM(Table1456781117[[#This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SUM(Table1456781117[[#This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SUM(Table1456781117[[#This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SUM(Table1456781117[[#This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SUM(Table1456781117[[#This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SUM(Table1456781117[[#This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SUM(Table1456781117[[#This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SUM(Table1456781117[[#This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SUM(Table1456781117[[#This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SUM(Table1456781117[[#This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SUM(Table1456781117[[#This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SUM(Table1456781117[[#This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SUM(Table1456781117[[#This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SUM(Table1456781117[[#This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SUM(Table1456781117[[#This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SUM(Table1456781117[[#This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SUM(Table1456781117[[#This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SUM(Table1456781117[[#This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SUM(Table1456781117[[#This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SUM(Table1456781117[[#This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SUM(Table1456781117[[#This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SUM(Table1456781117[[#This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SUM(Table1456781117[[#This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SUM(Table1456781117[[#This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SUM(Table1456781117[[#This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SUM(Table1456781117[[#This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SUM(Table1456781117[[#This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SUM(Table1456781117[[#This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SUM(Table1456781117[[#This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Q6" xr:uid="{00000000-0002-0000-0300-000000000000}">
      <formula1>$C$4:$N$4</formula1>
    </dataValidation>
  </dataValidations>
  <hyperlinks>
    <hyperlink ref="O2" location="'Refer Sheet'!A1" display="'Refer Sheet'!" xr:uid="{82E3447D-FF21-41E0-AAFC-BBEF2949B9C1}"/>
  </hyperlinks>
  <printOptions horizontalCentered="1"/>
  <pageMargins left="0.39370078740157499" right="0.39370078740157499" top="0.74803149606299202" bottom="0.74803149606299202" header="0.31496062992126" footer="0.31496062992126"/>
  <pageSetup paperSize="9" scale="8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39"/>
  <sheetViews>
    <sheetView showGridLines="0" topLeftCell="A5" zoomScale="90" zoomScaleNormal="90" workbookViewId="0">
      <selection activeCell="B1" sqref="B1:N37"/>
    </sheetView>
  </sheetViews>
  <sheetFormatPr defaultColWidth="9.1796875" defaultRowHeight="13.5"/>
  <cols>
    <col min="1" max="1" width="3.81640625" style="16" customWidth="1"/>
    <col min="2" max="2" width="8.1796875" style="16" customWidth="1"/>
    <col min="3" max="3" width="10.54296875" style="16" customWidth="1"/>
    <col min="4" max="4" width="12.26953125" style="16" customWidth="1"/>
    <col min="5" max="5" width="16.08984375" style="16" customWidth="1"/>
    <col min="6" max="6" width="14.36328125" style="16" customWidth="1"/>
    <col min="7" max="7" width="11" style="16" customWidth="1"/>
    <col min="8" max="8" width="13.1796875" style="16" customWidth="1"/>
    <col min="9" max="9" width="12.269531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67" t="s">
        <v>1</v>
      </c>
      <c r="C4" s="68" t="s">
        <v>2</v>
      </c>
      <c r="D4" s="68" t="s">
        <v>31</v>
      </c>
      <c r="E4" s="68" t="s">
        <v>32</v>
      </c>
      <c r="F4" s="68" t="s">
        <v>33</v>
      </c>
      <c r="G4" s="68" t="s">
        <v>3</v>
      </c>
      <c r="H4" s="68" t="s">
        <v>30</v>
      </c>
      <c r="I4" s="68" t="s">
        <v>28</v>
      </c>
      <c r="J4" s="68" t="s">
        <v>4</v>
      </c>
      <c r="K4" s="68" t="s">
        <v>35</v>
      </c>
      <c r="L4" s="68" t="s">
        <v>29</v>
      </c>
      <c r="M4" s="68" t="s">
        <v>5</v>
      </c>
      <c r="N4" s="69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SUM(Table1456781118[[#This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SUM(Table1456781118[[#This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SUM(Table1456781118[[#This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SUM(Table1456781118[[#This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SUM(Table1456781118[[#This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SUM(Table1456781118[[#This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SUM(Table1456781118[[#This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SUM(Table1456781118[[#This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SUM(Table1456781118[[#This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SUM(Table1456781118[[#This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SUM(Table1456781118[[#This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SUM(Table1456781118[[#This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SUM(Table1456781118[[#This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SUM(Table1456781118[[#This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SUM(Table1456781118[[#This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SUM(Table1456781118[[#This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SUM(Table1456781118[[#This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SUM(Table1456781118[[#This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SUM(Table1456781118[[#This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SUM(Table1456781118[[#This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SUM(Table1456781118[[#This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SUM(Table1456781118[[#This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SUM(Table1456781118[[#This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SUM(Table1456781118[[#This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SUM(Table1456781118[[#This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SUM(Table1456781118[[#This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SUM(Table1456781118[[#This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SUM(Table1456781118[[#This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SUM(Table1456781118[[#This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SUM(Table1456781118[[#This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SUM(Table1456781118[[#This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SUM(Table1456781118[[#This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400-000000000000}">
      <formula1>$C$4:$N$4</formula1>
    </dataValidation>
  </dataValidations>
  <hyperlinks>
    <hyperlink ref="O2" location="'Refer Sheet'!A1" display="'Refer Sheet'!" xr:uid="{521C9E75-5DA6-42CC-9CE5-A40B187EDD7D}"/>
  </hyperlinks>
  <printOptions horizontalCentered="1"/>
  <pageMargins left="0.39370078740157499" right="0.39370078740157499" top="0.74803149606299202" bottom="0.74803149606299202" header="0.31496062992126" footer="0.31496062992126"/>
  <pageSetup paperSize="9" scale="8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T39"/>
  <sheetViews>
    <sheetView showGridLines="0" topLeftCell="A5" zoomScale="90" zoomScaleNormal="90" workbookViewId="0">
      <selection activeCell="B1" sqref="B1:N37"/>
    </sheetView>
  </sheetViews>
  <sheetFormatPr defaultColWidth="9.1796875" defaultRowHeight="13.5"/>
  <cols>
    <col min="1" max="1" width="2.453125" style="16" customWidth="1"/>
    <col min="2" max="2" width="8.1796875" style="16" customWidth="1"/>
    <col min="3" max="4" width="10.54296875" style="16" customWidth="1"/>
    <col min="5" max="5" width="16.90625" style="16" customWidth="1"/>
    <col min="6" max="6" width="14.08984375" style="16" customWidth="1"/>
    <col min="7" max="7" width="11" style="16" customWidth="1"/>
    <col min="8" max="8" width="13.1796875" style="16" customWidth="1"/>
    <col min="9" max="9" width="12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8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SUM(Table1456781119[[#This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SUM(Table1456781119[[#This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SUM(Table1456781119[[#This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SUM(Table1456781119[[#This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SUM(Table1456781119[[#This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SUM(Table1456781119[[#This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SUM(Table1456781119[[#This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SUM(Table1456781119[[#This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SUM(Table1456781119[[#This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SUM(Table1456781119[[#This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SUM(Table1456781119[[#This Row],[Grocery]:[Other Miscellaneous expenses]])</f>
        <v>0</v>
      </c>
    </row>
    <row r="17" spans="2:20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SUM(Table1456781119[[#This Row],[Grocery]:[Other Miscellaneous expenses]])</f>
        <v>0</v>
      </c>
    </row>
    <row r="18" spans="2:20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SUM(Table1456781119[[#This Row],[Grocery]:[Other Miscellaneous expenses]])</f>
        <v>0</v>
      </c>
      <c r="R18" s="16">
        <v>5000</v>
      </c>
      <c r="S18" s="16" t="s">
        <v>7</v>
      </c>
    </row>
    <row r="19" spans="2:20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SUM(Table1456781119[[#This Row],[Grocery]:[Other Miscellaneous expenses]])</f>
        <v>0</v>
      </c>
      <c r="R19" s="16">
        <v>6400</v>
      </c>
      <c r="S19" s="16" t="s">
        <v>8</v>
      </c>
    </row>
    <row r="20" spans="2:20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SUM(Table1456781119[[#This Row],[Grocery]:[Other Miscellaneous expenses]])</f>
        <v>0</v>
      </c>
      <c r="R20" s="16">
        <v>1000</v>
      </c>
      <c r="S20" s="16" t="s">
        <v>9</v>
      </c>
    </row>
    <row r="21" spans="2:20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SUM(Table1456781119[[#This Row],[Grocery]:[Other Miscellaneous expenses]])</f>
        <v>0</v>
      </c>
      <c r="R21" s="16">
        <v>5500</v>
      </c>
      <c r="S21" s="16" t="s">
        <v>10</v>
      </c>
      <c r="T21" s="16" t="s">
        <v>11</v>
      </c>
    </row>
    <row r="22" spans="2:20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SUM(Table1456781119[[#This Row],[Grocery]:[Other Miscellaneous expenses]])</f>
        <v>0</v>
      </c>
    </row>
    <row r="23" spans="2:20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SUM(Table1456781119[[#This Row],[Grocery]:[Other Miscellaneous expenses]])</f>
        <v>0</v>
      </c>
    </row>
    <row r="24" spans="2:20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SUM(Table1456781119[[#This Row],[Grocery]:[Other Miscellaneous expenses]])</f>
        <v>0</v>
      </c>
    </row>
    <row r="25" spans="2:20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SUM(Table1456781119[[#This Row],[Grocery]:[Other Miscellaneous expenses]])</f>
        <v>0</v>
      </c>
    </row>
    <row r="26" spans="2:20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SUM(Table1456781119[[#This Row],[Grocery]:[Other Miscellaneous expenses]])</f>
        <v>0</v>
      </c>
    </row>
    <row r="27" spans="2:20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SUM(Table1456781119[[#This Row],[Grocery]:[Other Miscellaneous expenses]])</f>
        <v>0</v>
      </c>
    </row>
    <row r="28" spans="2:20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SUM(Table1456781119[[#This Row],[Grocery]:[Other Miscellaneous expenses]])</f>
        <v>0</v>
      </c>
    </row>
    <row r="29" spans="2:20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SUM(Table1456781119[[#This Row],[Grocery]:[Other Miscellaneous expenses]])</f>
        <v>0</v>
      </c>
    </row>
    <row r="30" spans="2:20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SUM(Table1456781119[[#This Row],[Grocery]:[Other Miscellaneous expenses]])</f>
        <v>0</v>
      </c>
    </row>
    <row r="31" spans="2:20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SUM(Table1456781119[[#This Row],[Grocery]:[Other Miscellaneous expenses]])</f>
        <v>0</v>
      </c>
    </row>
    <row r="32" spans="2:20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SUM(Table1456781119[[#This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SUM(Table1456781119[[#This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SUM(Table1456781119[[#This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SUM(Table1456781119[[#This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SUM(Table1456781119[[#This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SUM(Table1456781119[[#This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500-000000000000}">
      <formula1>$C$4:$N$4</formula1>
    </dataValidation>
  </dataValidations>
  <hyperlinks>
    <hyperlink ref="O2" location="'Refer Sheet'!A1" display="'Refer Sheet'!" xr:uid="{C78AB02E-5CCA-4094-897F-86DFA59B04E1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39"/>
  <sheetViews>
    <sheetView showGridLines="0" zoomScale="90" zoomScaleNormal="90" workbookViewId="0">
      <selection activeCell="O2" sqref="O2"/>
    </sheetView>
  </sheetViews>
  <sheetFormatPr defaultColWidth="9.1796875" defaultRowHeight="13.5"/>
  <cols>
    <col min="1" max="1" width="1.90625" style="16" customWidth="1"/>
    <col min="2" max="2" width="8.1796875" style="16" customWidth="1"/>
    <col min="3" max="3" width="10.54296875" style="16" customWidth="1"/>
    <col min="4" max="4" width="10.36328125" style="16" customWidth="1"/>
    <col min="5" max="5" width="16.54296875" style="16" customWidth="1"/>
    <col min="6" max="6" width="14.26953125" style="16" customWidth="1"/>
    <col min="7" max="7" width="11" style="16" customWidth="1"/>
    <col min="8" max="8" width="13.1796875" style="16" customWidth="1"/>
    <col min="9" max="9" width="11.3632812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3.9062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6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SUM(Table1456781120[[#This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SUM(Table1456781120[[#This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SUM(Table1456781120[[#This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SUM(Table1456781120[[#This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SUM(Table1456781120[[#This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SUM(Table1456781120[[#This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SUM(Table1456781120[[#This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SUM(Table1456781120[[#This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SUM(Table1456781120[[#This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SUM(Table1456781120[[#This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SUM(Table1456781120[[#This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SUM(Table1456781120[[#This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SUM(Table1456781120[[#This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SUM(Table1456781120[[#This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SUM(Table1456781120[[#This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SUM(Table1456781120[[#This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SUM(Table1456781120[[#This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SUM(Table1456781120[[#This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SUM(Table1456781120[[#This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SUM(Table1456781120[[#This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SUM(Table1456781120[[#This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SUM(Table1456781120[[#This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SUM(Table1456781120[[#This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SUM(Table1456781120[[#This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SUM(Table1456781120[[#This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SUM(Table1456781120[[#This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SUM(Table1456781120[[#This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SUM(Table1456781120[[#This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SUM(Table1456781120[[#This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SUM(Table1456781120[[#This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SUM(Table1456781120[[#This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SUM(Table1456781120[[#This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count="1">
    <dataValidation type="list" allowBlank="1" showInputMessage="1" showErrorMessage="1" sqref="T6" xr:uid="{00000000-0002-0000-0600-000000000000}">
      <formula1>$C$4:$N$4</formula1>
    </dataValidation>
  </dataValidations>
  <hyperlinks>
    <hyperlink ref="O2" location="'Refer Sheet'!A1" display="'Refer Sheet'!" xr:uid="{D538602D-D756-4324-93FF-8D90EDDA5CFC}"/>
  </hyperlinks>
  <printOptions horizontalCentered="1"/>
  <pageMargins left="0.39370078740157499" right="0.39370078740157499" top="0.74803149606299202" bottom="0.74803149606299202" header="0.31496062992126" footer="0.31496062992126"/>
  <pageSetup paperSize="9" scale="83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39"/>
  <sheetViews>
    <sheetView showGridLines="0" topLeftCell="D1" zoomScale="90" zoomScaleNormal="90" workbookViewId="0">
      <selection activeCell="O2" sqref="O2"/>
    </sheetView>
  </sheetViews>
  <sheetFormatPr defaultColWidth="9.1796875" defaultRowHeight="13.5"/>
  <cols>
    <col min="1" max="1" width="2.7265625" style="16" customWidth="1"/>
    <col min="2" max="2" width="8.1796875" style="16" customWidth="1"/>
    <col min="3" max="3" width="10.54296875" style="16" customWidth="1"/>
    <col min="4" max="4" width="12.90625" style="16" customWidth="1"/>
    <col min="5" max="5" width="17.1796875" style="16" customWidth="1"/>
    <col min="6" max="6" width="14.81640625" style="16" customWidth="1"/>
    <col min="7" max="7" width="11" style="16" customWidth="1"/>
    <col min="8" max="8" width="13.1796875" style="16" customWidth="1"/>
    <col min="9" max="9" width="15.1796875" style="16" customWidth="1"/>
    <col min="10" max="10" width="15.453125" style="16" customWidth="1"/>
    <col min="11" max="11" width="11.453125" style="16" customWidth="1"/>
    <col min="12" max="12" width="16.81640625" style="16" customWidth="1"/>
    <col min="13" max="13" width="12.453125" style="16" customWidth="1"/>
    <col min="14" max="14" width="14" style="16" customWidth="1"/>
    <col min="15" max="15" width="16.7265625" style="16" customWidth="1"/>
    <col min="16" max="16384" width="9.1796875" style="16"/>
  </cols>
  <sheetData>
    <row r="1" spans="2:15" ht="19" thickBot="1">
      <c r="M1" s="63"/>
      <c r="N1" s="63"/>
    </row>
    <row r="2" spans="2:15" ht="29.5" thickBo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88" t="s">
        <v>71</v>
      </c>
    </row>
    <row r="3" spans="2:15" ht="19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22"/>
    </row>
    <row r="4" spans="2:15" ht="68" hidden="1" thickBot="1">
      <c r="B4" s="39" t="s">
        <v>1</v>
      </c>
      <c r="C4" s="40" t="s">
        <v>2</v>
      </c>
      <c r="D4" s="40" t="s">
        <v>31</v>
      </c>
      <c r="E4" s="40" t="s">
        <v>32</v>
      </c>
      <c r="F4" s="40" t="s">
        <v>33</v>
      </c>
      <c r="G4" s="40" t="s">
        <v>3</v>
      </c>
      <c r="H4" s="40" t="s">
        <v>30</v>
      </c>
      <c r="I4" s="40" t="s">
        <v>28</v>
      </c>
      <c r="J4" s="40" t="s">
        <v>4</v>
      </c>
      <c r="K4" s="40" t="s">
        <v>35</v>
      </c>
      <c r="L4" s="40" t="s">
        <v>29</v>
      </c>
      <c r="M4" s="40" t="s">
        <v>5</v>
      </c>
      <c r="N4" s="41" t="s">
        <v>6</v>
      </c>
    </row>
    <row r="5" spans="2:15" ht="68" thickBot="1">
      <c r="B5" s="67" t="s">
        <v>1</v>
      </c>
      <c r="C5" s="68" t="str">
        <f>'Refer Sheet'!$C$12</f>
        <v>Grocery</v>
      </c>
      <c r="D5" s="68" t="str">
        <f>'Refer Sheet'!$C$13</f>
        <v>Family Members</v>
      </c>
      <c r="E5" s="68" t="str">
        <f>'Refer Sheet'!$C$14</f>
        <v>Petrol/  Transportation Expense</v>
      </c>
      <c r="F5" s="68" t="str">
        <f>'Refer Sheet'!$C$15</f>
        <v>Rent/Flat Maintanance/ EMI</v>
      </c>
      <c r="G5" s="68" t="str">
        <f>'Refer Sheet'!$C$16</f>
        <v>Shopping- Cloths, electronic, etc</v>
      </c>
      <c r="H5" s="68" t="str">
        <f>'Refer Sheet'!$C$17</f>
        <v>Utility /Repair Expenses (Telephone,Gas,cable)</v>
      </c>
      <c r="I5" s="68" t="str">
        <f>'Refer Sheet'!$C$18</f>
        <v>Learning &amp; Education</v>
      </c>
      <c r="J5" s="68" t="str">
        <f>'Refer Sheet'!$C$19</f>
        <v>Doctor's consultation/ Tests/ Medicines</v>
      </c>
      <c r="K5" s="68" t="str">
        <f>'Refer Sheet'!$C$20</f>
        <v>Office Expenses</v>
      </c>
      <c r="L5" s="68" t="str">
        <f>'Refer Sheet'!$C$21</f>
        <v>Travel, Dining, entertainment</v>
      </c>
      <c r="M5" s="68" t="str">
        <f>'Refer Sheet'!$C$22</f>
        <v>Other Miscellaneous expenses</v>
      </c>
      <c r="N5" s="69" t="s">
        <v>6</v>
      </c>
    </row>
    <row r="6" spans="2:15">
      <c r="B6" s="36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>
        <f>SUM(Table1456781121[[#This Row],[Grocery]:[Other Miscellaneous expenses]])</f>
        <v>0</v>
      </c>
    </row>
    <row r="7" spans="2:15">
      <c r="B7" s="18">
        <v>2</v>
      </c>
      <c r="C7" s="20"/>
      <c r="D7" s="19"/>
      <c r="E7" s="19"/>
      <c r="F7" s="19"/>
      <c r="G7" s="19"/>
      <c r="H7" s="21"/>
      <c r="I7" s="19"/>
      <c r="J7" s="19"/>
      <c r="K7" s="19"/>
      <c r="L7" s="19"/>
      <c r="M7" s="19"/>
      <c r="N7" s="23">
        <f>SUM(Table1456781121[[#This Row],[Grocery]:[Other Miscellaneous expenses]])</f>
        <v>0</v>
      </c>
    </row>
    <row r="8" spans="2:15"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>
        <f>SUM(Table1456781121[[#This Row],[Grocery]:[Other Miscellaneous expenses]])</f>
        <v>0</v>
      </c>
    </row>
    <row r="9" spans="2:15"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3">
        <f>SUM(Table1456781121[[#This Row],[Grocery]:[Other Miscellaneous expenses]])</f>
        <v>0</v>
      </c>
    </row>
    <row r="10" spans="2:15"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>
        <f>SUM(Table1456781121[[#This Row],[Grocery]:[Other Miscellaneous expenses]])</f>
        <v>0</v>
      </c>
    </row>
    <row r="11" spans="2:15">
      <c r="B11" s="18">
        <v>6</v>
      </c>
      <c r="C11" s="19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3">
        <f>SUM(Table1456781121[[#This Row],[Grocery]:[Other Miscellaneous expenses]])</f>
        <v>0</v>
      </c>
    </row>
    <row r="12" spans="2:15"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>
        <f>SUM(Table1456781121[[#This Row],[Grocery]:[Other Miscellaneous expenses]])</f>
        <v>0</v>
      </c>
    </row>
    <row r="13" spans="2:15"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3">
        <f>SUM(Table1456781121[[#This Row],[Grocery]:[Other Miscellaneous expenses]])</f>
        <v>0</v>
      </c>
    </row>
    <row r="14" spans="2:15"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>
        <f>SUM(Table1456781121[[#This Row],[Grocery]:[Other Miscellaneous expenses]])</f>
        <v>0</v>
      </c>
    </row>
    <row r="15" spans="2:15"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>
        <f>SUM(Table1456781121[[#This Row],[Grocery]:[Other Miscellaneous expenses]])</f>
        <v>0</v>
      </c>
    </row>
    <row r="16" spans="2:15"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3">
        <f>SUM(Table1456781121[[#This Row],[Grocery]:[Other Miscellaneous expenses]])</f>
        <v>0</v>
      </c>
    </row>
    <row r="17" spans="2:14"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3">
        <f>SUM(Table1456781121[[#This Row],[Grocery]:[Other Miscellaneous expenses]])</f>
        <v>0</v>
      </c>
    </row>
    <row r="18" spans="2:14"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>
        <f>SUM(Table1456781121[[#This Row],[Grocery]:[Other Miscellaneous expenses]])</f>
        <v>0</v>
      </c>
    </row>
    <row r="19" spans="2:14"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">
        <f>SUM(Table1456781121[[#This Row],[Grocery]:[Other Miscellaneous expenses]])</f>
        <v>0</v>
      </c>
    </row>
    <row r="20" spans="2:14">
      <c r="B20" s="18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>
        <f>SUM(Table1456781121[[#This Row],[Grocery]:[Other Miscellaneous expenses]])</f>
        <v>0</v>
      </c>
    </row>
    <row r="21" spans="2:14">
      <c r="B21" s="18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3">
        <f>SUM(Table1456781121[[#This Row],[Grocery]:[Other Miscellaneous expenses]])</f>
        <v>0</v>
      </c>
    </row>
    <row r="22" spans="2:14">
      <c r="B22" s="18">
        <v>17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>
        <f>SUM(Table1456781121[[#This Row],[Grocery]:[Other Miscellaneous expenses]])</f>
        <v>0</v>
      </c>
    </row>
    <row r="23" spans="2:14">
      <c r="B23" s="18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>
        <f>SUM(Table1456781121[[#This Row],[Grocery]:[Other Miscellaneous expenses]])</f>
        <v>0</v>
      </c>
    </row>
    <row r="24" spans="2:14">
      <c r="B24" s="18">
        <v>19</v>
      </c>
      <c r="C24" s="19"/>
      <c r="D24" s="19"/>
      <c r="E24" s="19"/>
      <c r="F24" s="19"/>
      <c r="G24" s="19"/>
      <c r="H24" s="21"/>
      <c r="I24" s="19"/>
      <c r="J24" s="19"/>
      <c r="K24" s="19"/>
      <c r="L24" s="19"/>
      <c r="M24" s="19"/>
      <c r="N24" s="23">
        <f>SUM(Table1456781121[[#This Row],[Grocery]:[Other Miscellaneous expenses]])</f>
        <v>0</v>
      </c>
    </row>
    <row r="25" spans="2:14">
      <c r="B25" s="18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>
        <f>SUM(Table1456781121[[#This Row],[Grocery]:[Other Miscellaneous expenses]])</f>
        <v>0</v>
      </c>
    </row>
    <row r="26" spans="2:14">
      <c r="B26" s="18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3">
        <f>SUM(Table1456781121[[#This Row],[Grocery]:[Other Miscellaneous expenses]])</f>
        <v>0</v>
      </c>
    </row>
    <row r="27" spans="2:14">
      <c r="B27" s="18">
        <v>22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>
        <f>SUM(Table1456781121[[#This Row],[Grocery]:[Other Miscellaneous expenses]])</f>
        <v>0</v>
      </c>
    </row>
    <row r="28" spans="2:14">
      <c r="B28" s="18">
        <v>23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3">
        <f>SUM(Table1456781121[[#This Row],[Grocery]:[Other Miscellaneous expenses]])</f>
        <v>0</v>
      </c>
    </row>
    <row r="29" spans="2:14">
      <c r="B29" s="18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3">
        <f>SUM(Table1456781121[[#This Row],[Grocery]:[Other Miscellaneous expenses]])</f>
        <v>0</v>
      </c>
    </row>
    <row r="30" spans="2:14">
      <c r="B30" s="18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3">
        <f>SUM(Table1456781121[[#This Row],[Grocery]:[Other Miscellaneous expenses]])</f>
        <v>0</v>
      </c>
    </row>
    <row r="31" spans="2:14">
      <c r="B31" s="18">
        <v>26</v>
      </c>
      <c r="C31" s="19"/>
      <c r="D31" s="19"/>
      <c r="E31" s="19"/>
      <c r="F31" s="19"/>
      <c r="G31" s="19"/>
      <c r="H31" s="19"/>
      <c r="I31" s="19"/>
      <c r="J31" s="21"/>
      <c r="K31" s="19"/>
      <c r="L31" s="19"/>
      <c r="M31" s="19"/>
      <c r="N31" s="23">
        <f>SUM(Table1456781121[[#This Row],[Grocery]:[Other Miscellaneous expenses]])</f>
        <v>0</v>
      </c>
    </row>
    <row r="32" spans="2:14">
      <c r="B32" s="18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3">
        <f>SUM(Table1456781121[[#This Row],[Grocery]:[Other Miscellaneous expenses]])</f>
        <v>0</v>
      </c>
    </row>
    <row r="33" spans="2:14">
      <c r="B33" s="18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3">
        <f>SUM(Table1456781121[[#This Row],[Grocery]:[Other Miscellaneous expenses]])</f>
        <v>0</v>
      </c>
    </row>
    <row r="34" spans="2:14">
      <c r="B34" s="18">
        <v>29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3">
        <f>SUM(Table1456781121[[#This Row],[Grocery]:[Other Miscellaneous expenses]])</f>
        <v>0</v>
      </c>
    </row>
    <row r="35" spans="2:14">
      <c r="B35" s="18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3">
        <f>SUM(Table1456781121[[#This Row],[Grocery]:[Other Miscellaneous expenses]])</f>
        <v>0</v>
      </c>
    </row>
    <row r="36" spans="2:14" ht="14" thickBot="1">
      <c r="B36" s="33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>
        <f>SUM(Table1456781121[[#This Row],[Grocery]:[Other Miscellaneous expenses]])</f>
        <v>0</v>
      </c>
    </row>
    <row r="37" spans="2:14">
      <c r="B37" s="54"/>
      <c r="C37" s="55">
        <f>+SUM(C6:C36)</f>
        <v>0</v>
      </c>
      <c r="D37" s="55">
        <f t="shared" ref="D37:M37" si="0">+SUM(D6:D36)</f>
        <v>0</v>
      </c>
      <c r="E37" s="55">
        <f t="shared" si="0"/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5">
        <f t="shared" si="0"/>
        <v>0</v>
      </c>
      <c r="J37" s="55">
        <f t="shared" si="0"/>
        <v>0</v>
      </c>
      <c r="K37" s="55">
        <f t="shared" si="0"/>
        <v>0</v>
      </c>
      <c r="L37" s="55">
        <f t="shared" si="0"/>
        <v>0</v>
      </c>
      <c r="M37" s="55">
        <f t="shared" si="0"/>
        <v>0</v>
      </c>
      <c r="N37" s="56">
        <f>SUM(Table1456781121[[#This Row],[Grocery]:[Other Miscellaneous expenses]])</f>
        <v>0</v>
      </c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11"/>
    </row>
  </sheetData>
  <mergeCells count="2">
    <mergeCell ref="M1:N1"/>
    <mergeCell ref="B2:N2"/>
  </mergeCells>
  <dataValidations disablePrompts="1" count="1">
    <dataValidation type="list" allowBlank="1" showInputMessage="1" showErrorMessage="1" sqref="Q6" xr:uid="{00000000-0002-0000-0700-000000000000}">
      <formula1>$C$4:$N$4</formula1>
    </dataValidation>
  </dataValidations>
  <hyperlinks>
    <hyperlink ref="O2" location="'Refer Sheet'!A1" display="'Refer Sheet'!" xr:uid="{2A0655FA-19EA-497F-A64D-4F0782756C1E}"/>
  </hyperlinks>
  <printOptions horizontalCentered="1"/>
  <pageMargins left="0.39370078740157499" right="0.39370078740157499" top="0.74803149606299202" bottom="0.74803149606299202" header="0.31496062992126" footer="0.31496062992126"/>
  <pageSetup paperSize="9" scale="8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Refer Sheet</vt:lpstr>
      <vt:lpstr>April 26</vt:lpstr>
      <vt:lpstr>May 26</vt:lpstr>
      <vt:lpstr>June 26</vt:lpstr>
      <vt:lpstr>July 26</vt:lpstr>
      <vt:lpstr>Aug 26</vt:lpstr>
      <vt:lpstr>Sep 26</vt:lpstr>
      <vt:lpstr>Oct 26</vt:lpstr>
      <vt:lpstr>Nov 26</vt:lpstr>
      <vt:lpstr>Dec 26</vt:lpstr>
      <vt:lpstr>Jan 27</vt:lpstr>
      <vt:lpstr>Feb 27</vt:lpstr>
      <vt:lpstr>March 27</vt:lpstr>
      <vt:lpstr>Cash Flow Statement</vt:lpstr>
      <vt:lpstr>Expense Summary Report</vt:lpstr>
      <vt:lpstr>'April 26'!Print_Area</vt:lpstr>
      <vt:lpstr>'Aug 26'!Print_Area</vt:lpstr>
      <vt:lpstr>'Cash Flow Statement'!Print_Area</vt:lpstr>
      <vt:lpstr>'Dec 26'!Print_Area</vt:lpstr>
      <vt:lpstr>'Feb 27'!Print_Area</vt:lpstr>
      <vt:lpstr>'Jan 27'!Print_Area</vt:lpstr>
      <vt:lpstr>'July 26'!Print_Area</vt:lpstr>
      <vt:lpstr>'June 26'!Print_Area</vt:lpstr>
      <vt:lpstr>'March 27'!Print_Area</vt:lpstr>
      <vt:lpstr>'May 26'!Print_Area</vt:lpstr>
      <vt:lpstr>'Nov 26'!Print_Area</vt:lpstr>
      <vt:lpstr>'Oct 26'!Print_Area</vt:lpstr>
      <vt:lpstr>'Sep 26'!Print_Area</vt:lpstr>
      <vt:lpstr>'Cash Flow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sohamfp</dc:creator>
  <cp:lastModifiedBy>Shaket Kapoor</cp:lastModifiedBy>
  <cp:lastPrinted>2023-09-24T10:43:19Z</cp:lastPrinted>
  <dcterms:created xsi:type="dcterms:W3CDTF">2015-05-28T05:26:00Z</dcterms:created>
  <dcterms:modified xsi:type="dcterms:W3CDTF">2026-03-31T11:25:06Z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BC376078D46840969661A0357C2AD826</vt:lpwstr>
  </property>
  <property fmtid="{D5CDD505-2E9C-101B-9397-08002B2CF9AE}" pid="3" name="KSOProductBuildVer">
    <vt:lpwstr>1033-11.2.0.11156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2023-06-05T12:21:44Z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fd8206e2-b62b-4198-b530-181dfefa33f1</vt:lpwstr>
  </property>
  <property fmtid="{D5CDD505-2E9C-101B-9397-08002B2CF9AE}" pid="9" name="MSIP_Label_defa4170-0d19-0005-0004-bc88714345d2_ActionId">
    <vt:lpwstr>4372307b-230e-4b3d-aaf7-e8407f3706be</vt:lpwstr>
  </property>
  <property fmtid="{D5CDD505-2E9C-101B-9397-08002B2CF9AE}" pid="10" name="MSIP_Label_defa4170-0d19-0005-0004-bc88714345d2_ContentBits">
    <vt:lpwstr>0</vt:lpwstr>
  </property>
</Properties>
</file>